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2.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3.xml" ContentType="application/vnd.openxmlformats-officedocument.drawing+xml"/>
  <Override PartName="/xl/comments13.xml" ContentType="application/vnd.openxmlformats-officedocument.spreadsheetml.comments+xml"/>
  <Override PartName="/xl/charts/chart2.xml" ContentType="application/vnd.openxmlformats-officedocument.drawingml.chart+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filterPrivacy="1" codeName="DieseArbeitsmappe"/>
  <xr:revisionPtr revIDLastSave="0" documentId="13_ncr:1_{BE78FDCF-C168-40C0-A532-3FE93A761084}" xr6:coauthVersionLast="47" xr6:coauthVersionMax="47" xr10:uidLastSave="{00000000-0000-0000-0000-000000000000}"/>
  <bookViews>
    <workbookView xWindow="28680" yWindow="-255" windowWidth="29040" windowHeight="17520" tabRatio="834" activeTab="4" xr2:uid="{00000000-000D-0000-FFFF-FFFF00000000}"/>
  </bookViews>
  <sheets>
    <sheet name="Vertragsdaten" sheetId="13" r:id="rId1"/>
    <sheet name="Gebäude allgemein" sheetId="1" r:id="rId2"/>
    <sheet name="Gebäude sonstiges" sheetId="25" r:id="rId3"/>
    <sheet name="Bauphysik" sheetId="21" r:id="rId4"/>
    <sheet name="Nutzung" sheetId="9" r:id="rId5"/>
    <sheet name="MSR GLT" sheetId="20" r:id="rId6"/>
    <sheet name="Wärme" sheetId="4" r:id="rId7"/>
    <sheet name="Kälte" sheetId="18" r:id="rId8"/>
    <sheet name="Lüftung" sheetId="7" r:id="rId9"/>
    <sheet name="Elektro" sheetId="8" r:id="rId10"/>
    <sheet name="Wasser|Abwasser" sheetId="17" r:id="rId11"/>
    <sheet name="Baseline" sheetId="2" r:id="rId12"/>
    <sheet name="Einsparung" sheetId="10" r:id="rId13"/>
    <sheet name="Einspar-Entwickl" sheetId="27" r:id="rId14"/>
    <sheet name="Investition" sheetId="24" r:id="rId15"/>
  </sheets>
  <definedNames>
    <definedName name="_xlnm.Print_Area" localSheetId="11">Baseline!$A$1:$T$71</definedName>
    <definedName name="_xlnm.Print_Area" localSheetId="3">Bauphysik!$A$1:$I$18</definedName>
    <definedName name="_xlnm.Print_Area" localSheetId="13">'Einspar-Entwickl'!$A$1:$Q$45</definedName>
    <definedName name="_xlnm.Print_Area" localSheetId="12">Einsparung!$A$1:$X$54</definedName>
    <definedName name="_xlnm.Print_Area" localSheetId="9">Elektro!$A$1:$K$45</definedName>
    <definedName name="_xlnm.Print_Area" localSheetId="1">'Gebäude allgemein'!$A$1:$L$16</definedName>
    <definedName name="_xlnm.Print_Area" localSheetId="14">Investition!$A$1:$G$50</definedName>
    <definedName name="_xlnm.Print_Area" localSheetId="7">Kälte!$A$1:$O$19</definedName>
    <definedName name="_xlnm.Print_Area" localSheetId="8">Lüftung!$A$1:$M$17</definedName>
    <definedName name="_xlnm.Print_Area" localSheetId="5">'MSR GLT'!$A$1:$H$15</definedName>
    <definedName name="_xlnm.Print_Area" localSheetId="4">Nutzung!$A$1:$V$33</definedName>
    <definedName name="_xlnm.Print_Area" localSheetId="0">Vertragsdaten!$A$1:$G$103</definedName>
    <definedName name="_xlnm.Print_Area" localSheetId="6">Wärme!$A$1:$J$29</definedName>
    <definedName name="_xlnm.Print_Area" localSheetId="10">'Wasser|Abwasser'!$A$1:$I$26</definedName>
    <definedName name="_xlnm.Print_Titles" localSheetId="11">Baseline!$A:$B</definedName>
    <definedName name="_xlnm.Print_Titles" localSheetId="9">Elektro!$A:$B,Elektro!$5:$5</definedName>
    <definedName name="_xlnm.Print_Titles" localSheetId="4">Nutzung!$A:$C,Nutzung!$5:$6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2" i="10" l="1"/>
  <c r="I32" i="10"/>
  <c r="F32" i="10"/>
  <c r="E32" i="10"/>
  <c r="Q34" i="27" l="1"/>
  <c r="D22" i="27" s="1"/>
  <c r="P27" i="10" l="1"/>
  <c r="H27" i="10"/>
  <c r="H32" i="10" s="1"/>
  <c r="P32" i="10" l="1"/>
  <c r="B71" i="13"/>
  <c r="K27" i="10"/>
  <c r="K32" i="10" s="1"/>
  <c r="R27" i="10"/>
  <c r="R32" i="10" l="1"/>
  <c r="D71" i="13"/>
  <c r="P33" i="10"/>
  <c r="O39" i="27" l="1"/>
  <c r="N39" i="27"/>
  <c r="M39" i="27"/>
  <c r="L39" i="27"/>
  <c r="K39" i="27"/>
  <c r="J39" i="27"/>
  <c r="I39" i="27"/>
  <c r="H39" i="27"/>
  <c r="G39" i="27"/>
  <c r="F39" i="27"/>
  <c r="E39" i="27"/>
  <c r="D39" i="27"/>
  <c r="O38" i="27"/>
  <c r="O31" i="27" s="1"/>
  <c r="N38" i="27"/>
  <c r="N31" i="27" s="1"/>
  <c r="M38" i="27"/>
  <c r="M31" i="27" s="1"/>
  <c r="L38" i="27"/>
  <c r="L31" i="27" s="1"/>
  <c r="K38" i="27"/>
  <c r="J38" i="27"/>
  <c r="I38" i="27"/>
  <c r="H38" i="27"/>
  <c r="H31" i="27" s="1"/>
  <c r="G38" i="27"/>
  <c r="G31" i="27" s="1"/>
  <c r="F38" i="27"/>
  <c r="F31" i="27" s="1"/>
  <c r="E38" i="27"/>
  <c r="E31" i="27" s="1"/>
  <c r="D38" i="27"/>
  <c r="D31" i="27" s="1"/>
  <c r="I31" i="27" l="1"/>
  <c r="J31" i="27"/>
  <c r="K31" i="27"/>
  <c r="K18" i="10"/>
  <c r="J14" i="2" l="1"/>
  <c r="I14" i="2"/>
  <c r="J13" i="2"/>
  <c r="I13" i="2"/>
  <c r="J12" i="2"/>
  <c r="I12" i="2"/>
  <c r="J11" i="2"/>
  <c r="J10" i="2" s="1"/>
  <c r="I11" i="2"/>
  <c r="I10" i="2" s="1"/>
  <c r="H14" i="2"/>
  <c r="H13" i="2"/>
  <c r="H12" i="2"/>
  <c r="H11" i="2"/>
  <c r="P11" i="2"/>
  <c r="D15" i="27"/>
  <c r="O26" i="27"/>
  <c r="N26" i="27"/>
  <c r="M26" i="27"/>
  <c r="L26" i="27"/>
  <c r="K26" i="27"/>
  <c r="J26" i="27"/>
  <c r="I26" i="27"/>
  <c r="H26" i="27"/>
  <c r="G26" i="27"/>
  <c r="F26" i="27"/>
  <c r="E26" i="27"/>
  <c r="D26" i="27"/>
  <c r="J19" i="10"/>
  <c r="C70" i="13" s="1"/>
  <c r="H19" i="10"/>
  <c r="B70" i="13" s="1"/>
  <c r="I19" i="10"/>
  <c r="G19" i="10"/>
  <c r="D68" i="13" s="1"/>
  <c r="F19" i="10"/>
  <c r="C68" i="13" s="1"/>
  <c r="E19" i="10"/>
  <c r="B68" i="13" s="1"/>
  <c r="R25" i="2"/>
  <c r="G31" i="10"/>
  <c r="G32" i="10" s="1"/>
  <c r="L41" i="2"/>
  <c r="K41" i="2"/>
  <c r="M10" i="10" s="1"/>
  <c r="O25" i="2"/>
  <c r="N25" i="2"/>
  <c r="K11" i="10" s="1"/>
  <c r="H24" i="2"/>
  <c r="G24" i="2"/>
  <c r="F24" i="2"/>
  <c r="J35" i="9"/>
  <c r="J8" i="2"/>
  <c r="I8" i="2"/>
  <c r="H8" i="2"/>
  <c r="F37" i="13"/>
  <c r="G37" i="13"/>
  <c r="C21" i="24"/>
  <c r="A10" i="25"/>
  <c r="A9" i="25"/>
  <c r="A8" i="25"/>
  <c r="A7" i="25"/>
  <c r="S14" i="2"/>
  <c r="S13" i="2"/>
  <c r="S12" i="2"/>
  <c r="S11" i="2"/>
  <c r="I20" i="10"/>
  <c r="M21" i="10"/>
  <c r="C22" i="9"/>
  <c r="C21" i="9"/>
  <c r="C20" i="9"/>
  <c r="C19" i="9"/>
  <c r="B13" i="9"/>
  <c r="B25" i="9" s="1"/>
  <c r="A13" i="9"/>
  <c r="A25" i="9"/>
  <c r="B12" i="9"/>
  <c r="B24" i="9" s="1"/>
  <c r="A12" i="9"/>
  <c r="A24" i="9"/>
  <c r="B11" i="9"/>
  <c r="B23" i="9" s="1"/>
  <c r="A11" i="9"/>
  <c r="A23" i="9"/>
  <c r="B7" i="9"/>
  <c r="B19" i="9" s="1"/>
  <c r="A7" i="9"/>
  <c r="A19" i="9"/>
  <c r="R19" i="9"/>
  <c r="T19" i="9"/>
  <c r="R20" i="9"/>
  <c r="T20" i="9"/>
  <c r="R21" i="9"/>
  <c r="T21" i="9"/>
  <c r="R22" i="9"/>
  <c r="T22" i="9"/>
  <c r="V22" i="9" s="1"/>
  <c r="R23" i="9"/>
  <c r="T23" i="9"/>
  <c r="R24" i="9"/>
  <c r="T24" i="9"/>
  <c r="R25" i="9"/>
  <c r="V25" i="9" s="1"/>
  <c r="T25" i="9"/>
  <c r="B10" i="25"/>
  <c r="B9" i="25"/>
  <c r="B8" i="25"/>
  <c r="B7" i="25"/>
  <c r="N19" i="10"/>
  <c r="B73" i="13" s="1"/>
  <c r="L19" i="10"/>
  <c r="B72" i="13" s="1"/>
  <c r="C69" i="13"/>
  <c r="B69" i="13"/>
  <c r="P12" i="2"/>
  <c r="P13" i="2"/>
  <c r="P14" i="2"/>
  <c r="T10" i="2"/>
  <c r="P26" i="2"/>
  <c r="P27" i="2"/>
  <c r="P28" i="2"/>
  <c r="P29" i="2"/>
  <c r="S26" i="2"/>
  <c r="S27" i="2"/>
  <c r="S28" i="2"/>
  <c r="S29" i="2"/>
  <c r="T25" i="2"/>
  <c r="M42" i="2"/>
  <c r="M43" i="2"/>
  <c r="M44" i="2"/>
  <c r="M45" i="2"/>
  <c r="N42" i="2"/>
  <c r="N41" i="2" s="1"/>
  <c r="N43" i="2"/>
  <c r="N44" i="2"/>
  <c r="N45" i="2"/>
  <c r="O41" i="2"/>
  <c r="D6" i="24"/>
  <c r="D9" i="24"/>
  <c r="D12" i="24"/>
  <c r="D15" i="24"/>
  <c r="D18" i="24"/>
  <c r="D21" i="24"/>
  <c r="D24" i="24"/>
  <c r="D27" i="24"/>
  <c r="D30" i="24"/>
  <c r="I41" i="2"/>
  <c r="J41" i="2"/>
  <c r="E57" i="13"/>
  <c r="E56" i="13"/>
  <c r="C38" i="24"/>
  <c r="C37" i="24"/>
  <c r="C36" i="24"/>
  <c r="C35" i="24"/>
  <c r="C30" i="24"/>
  <c r="C27" i="24"/>
  <c r="C24" i="24"/>
  <c r="C18" i="24"/>
  <c r="C15" i="24"/>
  <c r="C12" i="24"/>
  <c r="C9" i="24"/>
  <c r="C6" i="24"/>
  <c r="B38" i="24"/>
  <c r="B37" i="24"/>
  <c r="B36" i="24"/>
  <c r="B35" i="24"/>
  <c r="B30" i="24"/>
  <c r="B27" i="24"/>
  <c r="B24" i="24"/>
  <c r="B21" i="24"/>
  <c r="B18" i="24"/>
  <c r="B15" i="24"/>
  <c r="B12" i="24"/>
  <c r="B9" i="24"/>
  <c r="B6" i="24"/>
  <c r="D34" i="24"/>
  <c r="N20" i="10"/>
  <c r="L20" i="10"/>
  <c r="J20" i="10"/>
  <c r="H20" i="10"/>
  <c r="G20" i="10"/>
  <c r="F20" i="10"/>
  <c r="E20" i="10"/>
  <c r="L25" i="2"/>
  <c r="M25" i="2"/>
  <c r="N10" i="2"/>
  <c r="B9" i="8"/>
  <c r="A9" i="8"/>
  <c r="A17" i="8" s="1"/>
  <c r="A25" i="8" s="1"/>
  <c r="B8" i="8"/>
  <c r="A8" i="8"/>
  <c r="A16" i="8" s="1"/>
  <c r="A24" i="8" s="1"/>
  <c r="B7" i="8"/>
  <c r="A7" i="8"/>
  <c r="A15" i="8" s="1"/>
  <c r="A23" i="8" s="1"/>
  <c r="B6" i="8"/>
  <c r="A6" i="8"/>
  <c r="A14" i="8" s="1"/>
  <c r="A22" i="8" s="1"/>
  <c r="B9" i="20"/>
  <c r="A9" i="20"/>
  <c r="B8" i="20"/>
  <c r="A8" i="20"/>
  <c r="B7" i="20"/>
  <c r="A7" i="20"/>
  <c r="B6" i="20"/>
  <c r="A6" i="20"/>
  <c r="B11" i="21"/>
  <c r="A11" i="21"/>
  <c r="B10" i="21"/>
  <c r="A10" i="21"/>
  <c r="B9" i="21"/>
  <c r="A9" i="21"/>
  <c r="B8" i="21"/>
  <c r="A8" i="21"/>
  <c r="B9" i="18"/>
  <c r="A9" i="18"/>
  <c r="B8" i="18"/>
  <c r="A8" i="18"/>
  <c r="B7" i="18"/>
  <c r="A7" i="18"/>
  <c r="B6" i="18"/>
  <c r="A6" i="18"/>
  <c r="A5" i="17"/>
  <c r="A6" i="17"/>
  <c r="B6" i="17"/>
  <c r="A7" i="17"/>
  <c r="B7" i="17"/>
  <c r="A8" i="17"/>
  <c r="B8" i="17"/>
  <c r="A9" i="17"/>
  <c r="B9" i="17"/>
  <c r="E41" i="2"/>
  <c r="C41" i="2"/>
  <c r="D41" i="2"/>
  <c r="H25" i="2"/>
  <c r="G25" i="2"/>
  <c r="F25" i="2"/>
  <c r="A5" i="4"/>
  <c r="H41" i="2"/>
  <c r="G41" i="2"/>
  <c r="F41" i="2"/>
  <c r="E25" i="2"/>
  <c r="D25" i="2"/>
  <c r="C25" i="2"/>
  <c r="H10" i="2"/>
  <c r="F10" i="2"/>
  <c r="E10" i="2"/>
  <c r="D10" i="2"/>
  <c r="F60" i="13"/>
  <c r="G60" i="13" s="1"/>
  <c r="F54" i="13"/>
  <c r="G54" i="13" s="1"/>
  <c r="F35" i="13"/>
  <c r="G35" i="13" s="1"/>
  <c r="B9" i="7"/>
  <c r="A9" i="7"/>
  <c r="A6" i="7"/>
  <c r="B6" i="7"/>
  <c r="A7" i="7"/>
  <c r="B7" i="7"/>
  <c r="A8" i="7"/>
  <c r="B8" i="7"/>
  <c r="B9" i="4"/>
  <c r="B8" i="4"/>
  <c r="B7" i="4"/>
  <c r="B6" i="4"/>
  <c r="A8" i="4"/>
  <c r="A7" i="4"/>
  <c r="A6" i="4"/>
  <c r="A9" i="4"/>
  <c r="O24" i="10"/>
  <c r="O11" i="10"/>
  <c r="O12" i="10"/>
  <c r="M12" i="10"/>
  <c r="M16" i="10"/>
  <c r="M15" i="10"/>
  <c r="O21" i="10"/>
  <c r="M14" i="10"/>
  <c r="M13" i="10"/>
  <c r="M22" i="10"/>
  <c r="M24" i="10"/>
  <c r="V24" i="9"/>
  <c r="V20" i="9"/>
  <c r="H36" i="10"/>
  <c r="F49" i="13"/>
  <c r="G49" i="13" s="1"/>
  <c r="P10" i="27"/>
  <c r="E58" i="13" s="1"/>
  <c r="E59" i="13" s="1"/>
  <c r="B17" i="8" l="1"/>
  <c r="B25" i="8"/>
  <c r="P10" i="2"/>
  <c r="V21" i="9"/>
  <c r="K24" i="10"/>
  <c r="B14" i="8"/>
  <c r="B22" i="8"/>
  <c r="D33" i="24"/>
  <c r="E36" i="13" s="1"/>
  <c r="F36" i="13" s="1"/>
  <c r="G36" i="13" s="1"/>
  <c r="M41" i="2"/>
  <c r="N39" i="2" s="1"/>
  <c r="B15" i="8"/>
  <c r="B23" i="8"/>
  <c r="B16" i="8"/>
  <c r="B24" i="8"/>
  <c r="K13" i="10"/>
  <c r="V19" i="9"/>
  <c r="V27" i="9" s="1"/>
  <c r="S10" i="2"/>
  <c r="E7" i="27"/>
  <c r="I7" i="27"/>
  <c r="M7" i="27"/>
  <c r="E33" i="27"/>
  <c r="I33" i="27"/>
  <c r="M33" i="27"/>
  <c r="F7" i="27"/>
  <c r="J7" i="27"/>
  <c r="N7" i="27"/>
  <c r="F33" i="27"/>
  <c r="J33" i="27"/>
  <c r="N33" i="27"/>
  <c r="K7" i="27"/>
  <c r="O7" i="27"/>
  <c r="G33" i="27"/>
  <c r="K33" i="27"/>
  <c r="O33" i="27"/>
  <c r="L7" i="27"/>
  <c r="H33" i="27"/>
  <c r="L33" i="27"/>
  <c r="G7" i="27"/>
  <c r="H7" i="27"/>
  <c r="D7" i="27"/>
  <c r="D33" i="27"/>
  <c r="O27" i="27"/>
  <c r="K27" i="27"/>
  <c r="G27" i="27"/>
  <c r="N27" i="27"/>
  <c r="J27" i="27"/>
  <c r="F27" i="27"/>
  <c r="M27" i="27"/>
  <c r="I27" i="27"/>
  <c r="E27" i="27"/>
  <c r="L27" i="27"/>
  <c r="H27" i="27"/>
  <c r="D27" i="27"/>
  <c r="E68" i="13"/>
  <c r="F68" i="13" s="1"/>
  <c r="H33" i="10"/>
  <c r="E71" i="13"/>
  <c r="F71" i="13" s="1"/>
  <c r="R33" i="10"/>
  <c r="I33" i="10"/>
  <c r="J33" i="10"/>
  <c r="N33" i="10"/>
  <c r="A22" i="27"/>
  <c r="O32" i="27"/>
  <c r="J8" i="27"/>
  <c r="D69" i="13"/>
  <c r="E69" i="13" s="1"/>
  <c r="F69" i="13" s="1"/>
  <c r="L33" i="10"/>
  <c r="O10" i="10"/>
  <c r="O17" i="10"/>
  <c r="O14" i="10"/>
  <c r="O23" i="10"/>
  <c r="O22" i="10"/>
  <c r="K23" i="10"/>
  <c r="K15" i="10"/>
  <c r="K17" i="10"/>
  <c r="K22" i="10"/>
  <c r="O13" i="10"/>
  <c r="K12" i="10"/>
  <c r="P25" i="2"/>
  <c r="O16" i="10"/>
  <c r="V23" i="9"/>
  <c r="K14" i="10"/>
  <c r="O15" i="10"/>
  <c r="K11" i="27"/>
  <c r="F33" i="10"/>
  <c r="K10" i="10"/>
  <c r="K21" i="10"/>
  <c r="K16" i="10"/>
  <c r="S25" i="2"/>
  <c r="M23" i="10"/>
  <c r="M20" i="10" s="1"/>
  <c r="M11" i="10"/>
  <c r="M17" i="10"/>
  <c r="J29" i="27"/>
  <c r="I11" i="27"/>
  <c r="D32" i="27"/>
  <c r="G8" i="27"/>
  <c r="E32" i="27"/>
  <c r="K32" i="27"/>
  <c r="L32" i="27"/>
  <c r="E8" i="27"/>
  <c r="M8" i="27"/>
  <c r="F11" i="27"/>
  <c r="I8" i="27"/>
  <c r="L11" i="27"/>
  <c r="H32" i="27"/>
  <c r="G29" i="27"/>
  <c r="L29" i="27"/>
  <c r="I29" i="27"/>
  <c r="N32" i="27"/>
  <c r="E11" i="27"/>
  <c r="K8" i="27"/>
  <c r="G11" i="27"/>
  <c r="H8" i="27"/>
  <c r="L8" i="27"/>
  <c r="F29" i="27"/>
  <c r="N29" i="27"/>
  <c r="I32" i="27"/>
  <c r="O29" i="27"/>
  <c r="M32" i="27"/>
  <c r="E29" i="27"/>
  <c r="O11" i="27"/>
  <c r="J32" i="27"/>
  <c r="O8" i="27"/>
  <c r="H11" i="27"/>
  <c r="Q10" i="27"/>
  <c r="D11" i="27"/>
  <c r="F8" i="27"/>
  <c r="D8" i="27"/>
  <c r="M11" i="27"/>
  <c r="J11" i="27"/>
  <c r="D29" i="27"/>
  <c r="F32" i="27"/>
  <c r="N11" i="27"/>
  <c r="K29" i="27"/>
  <c r="N8" i="27"/>
  <c r="H29" i="27"/>
  <c r="G32" i="27"/>
  <c r="M29" i="27"/>
  <c r="E38" i="13" l="1"/>
  <c r="E39" i="13" s="1"/>
  <c r="Q7" i="2"/>
  <c r="F38" i="13"/>
  <c r="G38" i="13" s="1"/>
  <c r="E40" i="13"/>
  <c r="H28" i="27"/>
  <c r="M28" i="27"/>
  <c r="E28" i="27"/>
  <c r="N28" i="27"/>
  <c r="L28" i="27"/>
  <c r="J28" i="27"/>
  <c r="G28" i="27"/>
  <c r="K28" i="27"/>
  <c r="O28" i="27"/>
  <c r="I28" i="27"/>
  <c r="F28" i="27"/>
  <c r="D28" i="27"/>
  <c r="J9" i="27"/>
  <c r="E9" i="27"/>
  <c r="O9" i="27"/>
  <c r="F9" i="27"/>
  <c r="H9" i="27"/>
  <c r="L9" i="27"/>
  <c r="G9" i="27"/>
  <c r="M19" i="10"/>
  <c r="M33" i="10" s="1"/>
  <c r="P23" i="2"/>
  <c r="E47" i="13" s="1"/>
  <c r="K9" i="27"/>
  <c r="K19" i="10"/>
  <c r="D70" i="13" s="1"/>
  <c r="K20" i="10"/>
  <c r="O20" i="10"/>
  <c r="O19" i="10"/>
  <c r="M9" i="27"/>
  <c r="P29" i="27"/>
  <c r="Q29" i="27" s="1"/>
  <c r="P33" i="27"/>
  <c r="Q33" i="27" s="1"/>
  <c r="P27" i="27"/>
  <c r="Q27" i="27" s="1"/>
  <c r="Q35" i="27" s="1"/>
  <c r="N9" i="27"/>
  <c r="P32" i="27"/>
  <c r="Q32" i="27" s="1"/>
  <c r="D9" i="27"/>
  <c r="P7" i="27"/>
  <c r="Q7" i="27" s="1"/>
  <c r="I9" i="27"/>
  <c r="P8" i="27"/>
  <c r="Q8" i="27" s="1"/>
  <c r="E33" i="10" l="1"/>
  <c r="D72" i="13"/>
  <c r="E72" i="13" s="1"/>
  <c r="F72" i="13" s="1"/>
  <c r="C22" i="27"/>
  <c r="E70" i="13"/>
  <c r="F70" i="13" s="1"/>
  <c r="B22" i="27"/>
  <c r="K33" i="10"/>
  <c r="G47" i="13"/>
  <c r="D73" i="13"/>
  <c r="E73" i="13" s="1"/>
  <c r="F73" i="13" s="1"/>
  <c r="O33" i="10"/>
  <c r="P35" i="27"/>
  <c r="P9" i="27"/>
  <c r="P11" i="27" s="1"/>
  <c r="D30" i="27" l="1"/>
  <c r="E22" i="27"/>
  <c r="G33" i="10"/>
  <c r="D34" i="10" s="1"/>
  <c r="I30" i="27"/>
  <c r="E30" i="27"/>
  <c r="L30" i="27"/>
  <c r="O30" i="27"/>
  <c r="M30" i="27"/>
  <c r="H30" i="27"/>
  <c r="F30" i="27"/>
  <c r="J30" i="27"/>
  <c r="G30" i="27"/>
  <c r="K30" i="27"/>
  <c r="N30" i="27"/>
  <c r="Q9" i="27"/>
  <c r="F74" i="13" l="1"/>
  <c r="G48" i="13" s="1"/>
  <c r="G55" i="13" s="1"/>
  <c r="D74" i="13"/>
  <c r="E48" i="13" s="1"/>
  <c r="E55" i="13" l="1"/>
  <c r="E50" i="13"/>
  <c r="E51" i="13"/>
  <c r="E53" i="13" l="1"/>
  <c r="F51" i="13"/>
  <c r="G51" i="13" s="1"/>
  <c r="E52" i="13"/>
  <c r="D16"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G47" authorId="0" shapeId="0" xr:uid="{00000000-0006-0000-0000-000001000000}">
      <text>
        <r>
          <rPr>
            <sz val="8"/>
            <color indexed="81"/>
            <rFont val="Tahoma"/>
            <family val="2"/>
          </rPr>
          <t>Sollte im Bereich Wärme ein Energieträger mit einem niedrigeren Umsatzsteuersatz als der Standardsatz (aktuell 19%) verwendet werden, so ist die Brutto-Berechnung entsprechend anzupassen</t>
        </r>
      </text>
    </comment>
    <comment ref="E54" authorId="0" shapeId="0" xr:uid="{00000000-0006-0000-0000-000002000000}">
      <text>
        <r>
          <rPr>
            <sz val="8"/>
            <color indexed="81"/>
            <rFont val="Tahoma"/>
            <family val="2"/>
          </rPr>
          <t>Bitte Formel in Zelle oder Berechnung in diesem Kommentar eintragen</t>
        </r>
      </text>
    </comment>
    <comment ref="G55" authorId="0" shapeId="0" xr:uid="{00000000-0006-0000-0000-000003000000}">
      <text>
        <r>
          <rPr>
            <sz val="9"/>
            <color indexed="81"/>
            <rFont val="Tahoma"/>
            <family val="2"/>
          </rPr>
          <t>Gemäß Verfahrensbeschreibung 4.1 dürfen dem AG durch das Contracting keine höheren Brutto-Ausgaben als bisher entstehen</t>
        </r>
      </text>
    </comment>
    <comment ref="D67" authorId="0" shapeId="0" xr:uid="{00000000-0006-0000-0000-000004000000}">
      <text>
        <r>
          <rPr>
            <sz val="8"/>
            <color indexed="81"/>
            <rFont val="Tahoma"/>
            <family val="2"/>
          </rPr>
          <t>Sollten auch Mess-/Grundpreise eingespart werden, so sind diese im Tabellenblatt "Einsparung" in der jeweiligen Kostenspalte manuell hinzu zu addieren</t>
        </r>
      </text>
    </comment>
    <comment ref="E67" authorId="0" shapeId="0" xr:uid="{00000000-0006-0000-0000-000005000000}">
      <text>
        <r>
          <rPr>
            <sz val="8"/>
            <color indexed="81"/>
            <rFont val="Tahoma"/>
            <family val="2"/>
          </rPr>
          <t>Sollte im Bereich Wärme ein Energieträger mit einem niedrigeren Umsatzsteuersatz als der Standardsatz (aktuell 19%) verwendet werden, so ist die USt-Berechnung entsprechend anzupassen</t>
        </r>
      </text>
    </comment>
    <comment ref="E68" authorId="0" shapeId="0" xr:uid="{00000000-0006-0000-0000-000006000000}">
      <text>
        <r>
          <rPr>
            <sz val="9"/>
            <color indexed="81"/>
            <rFont val="Tahoma"/>
            <family val="2"/>
          </rPr>
          <t>Sollte im Bereich Wärme ein Energieträger mit einem niedrigeren Umsatzsteuersatz als der Standardsatz (aktuell 19%) verwendet werden, so ist die USt-Berechnung entsprechend anzupassen</t>
        </r>
      </text>
    </comment>
    <comment ref="E69" authorId="0" shapeId="0" xr:uid="{00000000-0006-0000-0000-000007000000}">
      <text>
        <r>
          <rPr>
            <sz val="9"/>
            <color indexed="81"/>
            <rFont val="Segoe UI"/>
            <family val="2"/>
          </rPr>
          <t>Sollte im Bereich Wärme ein Energieträger mit einem niedrigeren Umsatzsteuersatz als der Standardsatz (aktuell 19%) verwendet werden, so ist die USt-Berechnung entsprechend anzupassen</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5" authorId="0" shapeId="0" xr:uid="{00000000-0006-0000-0A00-000001000000}">
      <text>
        <r>
          <rPr>
            <sz val="8"/>
            <color indexed="81"/>
            <rFont val="Tahoma"/>
            <family val="2"/>
          </rPr>
          <t>Bitte hier genau recherchieren und auch zufällig erhaltene Informationen bewerten - gegf Text im Kommentar oder einem gesonderten Textteil
- wie beurteilen Sie die Funktion, Zustand und Nutzung der Anlage 
-etc</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8" authorId="0" shapeId="0" xr:uid="{00000000-0006-0000-0B00-000001000000}">
      <text>
        <r>
          <rPr>
            <sz val="8"/>
            <color indexed="81"/>
            <rFont val="Tahoma"/>
            <family val="2"/>
          </rPr>
          <t>hier ggf. nur relevante Gebäude eintragen</t>
        </r>
      </text>
    </comment>
    <comment ref="B8" authorId="0" shapeId="0" xr:uid="{00000000-0006-0000-0B00-000002000000}">
      <text>
        <r>
          <rPr>
            <sz val="8"/>
            <color indexed="81"/>
            <rFont val="Tahoma"/>
            <family val="2"/>
          </rPr>
          <t>hier ggf. nur relevante Gebäude eintragen</t>
        </r>
      </text>
    </comment>
    <comment ref="C8" authorId="0" shapeId="0" xr:uid="{00000000-0006-0000-0B00-000003000000}">
      <text>
        <r>
          <rPr>
            <sz val="8"/>
            <color indexed="81"/>
            <rFont val="Tahoma"/>
            <family val="2"/>
          </rPr>
          <t xml:space="preserve">Zur Umrechnung von Liter Öl bzw m³  Gas bitte ggf. selber geeignete Spalten einfügen
</t>
        </r>
      </text>
    </comment>
    <comment ref="H9" authorId="0" shapeId="0" xr:uid="{00000000-0006-0000-0B00-000004000000}">
      <text>
        <r>
          <rPr>
            <sz val="8"/>
            <color indexed="81"/>
            <rFont val="Tahoma"/>
            <family val="2"/>
          </rPr>
          <t>GTZ langjähriges Mittel</t>
        </r>
      </text>
    </comment>
    <comment ref="A24" authorId="0" shapeId="0" xr:uid="{00000000-0006-0000-0B00-000005000000}">
      <text>
        <r>
          <rPr>
            <sz val="8"/>
            <color indexed="81"/>
            <rFont val="Tahoma"/>
            <family val="2"/>
          </rPr>
          <t>hier ggf. nur relevante Gebäude eintragen</t>
        </r>
      </text>
    </comment>
    <comment ref="B24" authorId="0" shapeId="0" xr:uid="{00000000-0006-0000-0B00-000006000000}">
      <text>
        <r>
          <rPr>
            <sz val="8"/>
            <color indexed="81"/>
            <rFont val="Tahoma"/>
            <family val="2"/>
          </rPr>
          <t>hier ggf. nur relevante Gebäude eintragen</t>
        </r>
      </text>
    </comment>
    <comment ref="A40" authorId="0" shapeId="0" xr:uid="{00000000-0006-0000-0B00-000007000000}">
      <text>
        <r>
          <rPr>
            <sz val="8"/>
            <color indexed="81"/>
            <rFont val="Tahoma"/>
            <family val="2"/>
          </rPr>
          <t>hier ggf. nur relevante Gebäude eintragen</t>
        </r>
      </text>
    </comment>
    <comment ref="B40" authorId="0" shapeId="0" xr:uid="{00000000-0006-0000-0B00-000008000000}">
      <text>
        <r>
          <rPr>
            <sz val="8"/>
            <color indexed="81"/>
            <rFont val="Tahoma"/>
            <family val="2"/>
          </rPr>
          <t>hier ggf. nur relevante Gebäude eintragen</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8" authorId="0" shapeId="0" xr:uid="{00000000-0006-0000-0C00-000001000000}">
      <text>
        <r>
          <rPr>
            <sz val="9"/>
            <color indexed="81"/>
            <rFont val="Tahoma"/>
            <family val="2"/>
          </rPr>
          <t>Aus Gründen der rechnerischen Vereinfachung wurde die komplette Vergütung gem. KWK-Gesetz hier hinzugeschlagen. Am Gesamtwert gegenüber einer Aufteilung "Einspeisung in die Liegenschaft" und "Einspeisung ins öffentliche Netz" ergibt sich dadurch keine Änderung
Bei Bedarf können die grau hinterlegten Felder an die Bedürfnisse angepasst werden - dies ist sichtbar zu kennzeichnen und nachvollziehbar darzustellen</t>
        </r>
      </text>
    </comment>
    <comment ref="A10" authorId="0" shapeId="0" xr:uid="{00000000-0006-0000-0C00-000002000000}">
      <text>
        <r>
          <rPr>
            <sz val="8"/>
            <color indexed="81"/>
            <rFont val="Tahoma"/>
            <family val="2"/>
          </rPr>
          <t>Hier sind ausschließlich Maßnahmen, die unmittelbar zu Verbrauchseinsparungen führen, einzutragen
Einsparungen durch Substitution bzw. BHKW sind bei "Substitution" einzutragen</t>
        </r>
      </text>
    </comment>
    <comment ref="C28" authorId="0" shapeId="0" xr:uid="{00000000-0006-0000-0C00-000003000000}">
      <text>
        <r>
          <rPr>
            <sz val="10"/>
            <color indexed="81"/>
            <rFont val="Tahoma"/>
            <family val="2"/>
          </rPr>
          <t>Entfallen mit der Stilllegung einer KWK-Anlage weitere Einsparungen (z.B. Rückerstattung Energiesteuer, KWK-Vergütung) , so sind diese in dieser Zeile mit einzurechnen.
Beispielsweise: 
- Energiesteuer im Bereich Wärme
- KWK-Vergütung im Bereich Strom</t>
        </r>
      </text>
    </comment>
    <comment ref="D36" authorId="0" shapeId="0" xr:uid="{00000000-0006-0000-0C00-000004000000}">
      <text>
        <r>
          <rPr>
            <sz val="9"/>
            <color indexed="81"/>
            <rFont val="Tahoma"/>
            <family val="2"/>
          </rPr>
          <t>Bitte Formel eintragen</t>
        </r>
      </text>
    </comment>
    <comment ref="F40" authorId="0" shapeId="0" xr:uid="{00000000-0006-0000-0C00-000005000000}">
      <text>
        <r>
          <rPr>
            <sz val="9"/>
            <color indexed="81"/>
            <rFont val="Tahoma"/>
            <family val="2"/>
          </rPr>
          <t>ggf. Einheit anpassen</t>
        </r>
      </text>
    </comment>
    <comment ref="O40" authorId="0" shapeId="0" xr:uid="{00000000-0006-0000-0C00-000006000000}">
      <text>
        <r>
          <rPr>
            <sz val="9"/>
            <color indexed="81"/>
            <rFont val="Segoe UI"/>
            <family val="2"/>
          </rPr>
          <t>Bitte Formel zur Herleitung eintragen)</t>
        </r>
      </text>
    </comment>
    <comment ref="N42" authorId="0" shapeId="0" xr:uid="{00000000-0006-0000-0C00-000007000000}">
      <text>
        <r>
          <rPr>
            <sz val="9"/>
            <color indexed="81"/>
            <rFont val="Segoe UI"/>
            <family val="2"/>
          </rPr>
          <t>Bitte Art der Einspeisung angeben:
"Voll" oder "Teil"</t>
        </r>
      </text>
    </comment>
    <comment ref="N44" authorId="0" shapeId="0" xr:uid="{00000000-0006-0000-0C00-000008000000}">
      <text>
        <r>
          <rPr>
            <sz val="9"/>
            <color indexed="81"/>
            <rFont val="Segoe UI"/>
            <family val="2"/>
          </rPr>
          <t>Vergütungssätze gem https://www.bundesnetzagentur.de/DE/Fachthemen/ElektrizitaetundGas/ErneuerbareEnergien/EEG_Foerderung/start.html</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6" authorId="0" shapeId="0" xr:uid="{00000000-0006-0000-0D00-000001000000}">
      <text>
        <r>
          <rPr>
            <sz val="9"/>
            <color indexed="81"/>
            <rFont val="Tahoma"/>
            <family val="2"/>
          </rPr>
          <t>1. Jahr: angesetzter Beginn der Einsparung</t>
        </r>
      </text>
    </comment>
    <comment ref="A21" authorId="0" shapeId="0" xr:uid="{00000000-0006-0000-0D00-000002000000}">
      <text>
        <r>
          <rPr>
            <sz val="9"/>
            <color indexed="81"/>
            <rFont val="Tahoma"/>
            <family val="2"/>
          </rPr>
          <t>Enthält die Kosten aufgrund der Einsparung kWh/kW in der Liegenschaft (OHNE Berücksichtigung der von den KWK-Anlagen erzeugten Wärme bzw. verursachten Energieträgerverbräuche )</t>
        </r>
      </text>
    </comment>
    <comment ref="B21" authorId="0" shapeId="0" xr:uid="{00000000-0006-0000-0D00-000003000000}">
      <text>
        <r>
          <rPr>
            <sz val="9"/>
            <color indexed="81"/>
            <rFont val="Tahoma"/>
            <family val="2"/>
          </rPr>
          <t>Enthält die Kosten aufgrund der Einsparung kWh/kW in der Liegenschaft (OHNE Berücksichtigung der von den KWK-bzw. PV-Anlagen erzeugten Strommengen)</t>
        </r>
      </text>
    </comment>
    <comment ref="D21" authorId="0" shapeId="0" xr:uid="{00000000-0006-0000-0D00-000004000000}">
      <text>
        <r>
          <rPr>
            <sz val="8"/>
            <color indexed="81"/>
            <rFont val="Tahoma"/>
            <family val="2"/>
          </rPr>
          <t>Basis bei der Energiesteuererstattung ist der Durchschnittswert des Blattes "Einsparung" (Haupttabelle).
Gibt es sonstige Einsparungen, die den anderen Bereichen nicht zuzuordnen sind, so sind diese in Zeile 37 dieses Arbeitsblattes einzutragen - der Wert des Jahres 1 wird automatisch übernommen. Sollten die sonstigen Einsparungen über die Jahre variieren, so ist die Zelle manuell anzupassen.</t>
        </r>
      </text>
    </comment>
    <comment ref="E21" authorId="0" shapeId="0" xr:uid="{00000000-0006-0000-0D00-000005000000}">
      <text>
        <r>
          <rPr>
            <sz val="9"/>
            <color indexed="81"/>
            <rFont val="Tahoma"/>
            <family val="2"/>
          </rPr>
          <t>Die exakte Entwicklung der Einsparungen, … kann der oberen Tabelle dieses Arbeitsblattes entnommen werden. 
Hier wird nur der Durchschnittswert angezeigt.</t>
        </r>
      </text>
    </comment>
    <comment ref="A34" authorId="0" shapeId="0" xr:uid="{00000000-0006-0000-0D00-000007000000}">
      <text>
        <r>
          <rPr>
            <sz val="9"/>
            <color indexed="81"/>
            <rFont val="Tahoma"/>
            <family val="2"/>
          </rPr>
          <t>Hier bitte Einsparungen eintragen, die den anderen Zellen nicht zugeordnet werden können</t>
        </r>
      </text>
    </comment>
    <comment ref="C38" authorId="0" shapeId="0" xr:uid="{00000000-0006-0000-0D00-000008000000}">
      <text>
        <r>
          <rPr>
            <sz val="9"/>
            <color indexed="81"/>
            <rFont val="Segoe UI"/>
            <family val="2"/>
          </rPr>
          <t>Bitte die einzelnen jährlichen Werte und keine Durchschnittswerte eintragen</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7" authorId="0" shapeId="0" xr:uid="{00000000-0006-0000-0E00-000001000000}">
      <text>
        <r>
          <rPr>
            <sz val="10"/>
            <color indexed="81"/>
            <rFont val="Tahoma"/>
            <family val="2"/>
          </rPr>
          <t xml:space="preserve">Wenn weitere Zeilen erforderlich sind, dann bitte einfügen
</t>
        </r>
      </text>
    </comment>
    <comment ref="B41" authorId="0" shapeId="0" xr:uid="{00000000-0006-0000-0E00-000002000000}">
      <text>
        <r>
          <rPr>
            <sz val="8"/>
            <color indexed="81"/>
            <rFont val="Tahoma"/>
            <family val="2"/>
          </rPr>
          <t xml:space="preserve">
Kosten für Inspektion, Wartung und Instandsetzung der im Contracting "enthaltenen Geräte, Anlagen, Sachen" während der Vertragslaufzeit</t>
        </r>
      </text>
    </comment>
    <comment ref="B44" authorId="0" shapeId="0" xr:uid="{00000000-0006-0000-0E00-000003000000}">
      <text>
        <r>
          <rPr>
            <sz val="8"/>
            <color indexed="81"/>
            <rFont val="Tahoma"/>
            <family val="2"/>
          </rPr>
          <t>Bei Kapitalkosten als Grundlage angesetzt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5" authorId="0" shapeId="0" xr:uid="{00000000-0006-0000-0100-000001000000}">
      <text>
        <r>
          <rPr>
            <b/>
            <sz val="8"/>
            <color indexed="81"/>
            <rFont val="Tahoma"/>
            <family val="2"/>
          </rPr>
          <t>Der Name sollte eindeutig sein und kann bei Verwechslungsgefahr eine Adresse enthalten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G7" authorId="0" shapeId="0" xr:uid="{00000000-0006-0000-0300-000001000000}">
      <text>
        <r>
          <rPr>
            <sz val="8"/>
            <color indexed="81"/>
            <rFont val="Tahoma"/>
            <family val="2"/>
          </rPr>
          <t>ggf. nach Himmelsrichtungen trennen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400-000001000000}">
      <text>
        <r>
          <rPr>
            <sz val="8"/>
            <color indexed="81"/>
            <rFont val="Tahoma"/>
            <family val="2"/>
          </rPr>
          <t xml:space="preserve">Grundsätzliche Vorgaben sowie </t>
        </r>
        <r>
          <rPr>
            <sz val="8"/>
            <color indexed="81"/>
            <rFont val="Tahoma"/>
            <family val="2"/>
          </rPr>
          <t xml:space="preserve">
- Sondernutzungen
- Räume mit besonderen Raumluftkonditionen 
- abweichende Anforderungen an die technischen Anlagen
zeitliche Vorgaben hinsichtlich der Regeltoleranzen sind zusätzlich anzugeben</t>
        </r>
      </text>
    </comment>
    <comment ref="N5" authorId="0" shapeId="0" xr:uid="{00000000-0006-0000-0400-000002000000}">
      <text>
        <r>
          <rPr>
            <sz val="8"/>
            <color indexed="81"/>
            <rFont val="Tahoma"/>
            <family val="2"/>
          </rPr>
          <t>nur bei Abweichungen von DIN, ... einzutragen</t>
        </r>
      </text>
    </comment>
    <comment ref="C17" authorId="0" shapeId="0" xr:uid="{00000000-0006-0000-0400-000003000000}">
      <text>
        <r>
          <rPr>
            <sz val="8"/>
            <color indexed="81"/>
            <rFont val="Tahoma"/>
            <family val="2"/>
          </rPr>
          <t xml:space="preserve">Grundsätzliche Vorgaben sowie </t>
        </r>
        <r>
          <rPr>
            <sz val="8"/>
            <color indexed="81"/>
            <rFont val="Tahoma"/>
            <family val="2"/>
          </rPr>
          <t xml:space="preserve">
- Sondernutzungen
- Räume mit besonderen Raumluftkonditionen 
- abweichende Anforderungen an die technischen Anlagen
zeitliche Vorgaben hinsichtlich der Regeltoleranzen sind zusätzlich anzugeben</t>
        </r>
      </text>
    </comment>
    <comment ref="D17" authorId="0" shapeId="0" xr:uid="{00000000-0006-0000-0400-000004000000}">
      <text>
        <r>
          <rPr>
            <sz val="8"/>
            <color indexed="81"/>
            <rFont val="Tahoma"/>
            <family val="2"/>
          </rPr>
          <t>bitte Uhrzeiten eintragen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500-000001000000}">
      <text>
        <r>
          <rPr>
            <sz val="8"/>
            <color indexed="81"/>
            <rFont val="Tahoma"/>
            <family val="2"/>
          </rPr>
          <t>Falls Zentrale in einem weiteren Gebäude bitte vermerken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5" authorId="0" shapeId="0" xr:uid="{00000000-0006-0000-0600-000001000000}">
      <text>
        <r>
          <rPr>
            <sz val="8"/>
            <color indexed="81"/>
            <rFont val="Tahoma"/>
            <family val="2"/>
          </rPr>
          <t>Bitte hier genau recherchieren und auch zufällig erhaltene Informationen bewerten - ggf Text im Kommentar oder einem gesonderten Textteil
- wie beurteilen Sie die Funktion, Zustand und Nutzung der Anlage  allgemein
Sind folgende Punkte bekannt (Liste nicht abschließend)?
- gibt es hydraulische Probleme die praktisch zu einer Aufhebung der Nachtabsenkung geführt haben
- wie sind die Reglereinstellungen zu bewerten (Zeit, Absenktemp, Heizkurve etc.)
Bei Wärmeerzeugern: 
- neuwertig, alt aber gut, hoher Abgasverlust etc.
- Kesselfolge funktioniert
- Kesselschieber verhindern Durchströmung
Bei Verteilungen:
- allgemeiner Zustand: alles abgängig, teilweise saniert, überwiegend geregelte Pumpen etc.
- Zustand der Isolierung
- Funktion Gängigkeit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700-000001000000}">
      <text>
        <r>
          <rPr>
            <sz val="8"/>
            <color indexed="81"/>
            <rFont val="Tahoma"/>
            <family val="2"/>
          </rPr>
          <t xml:space="preserve">bitte eindeutige Bezeichnung wählen </t>
        </r>
      </text>
    </comment>
    <comment ref="L5" authorId="0" shapeId="0" xr:uid="{00000000-0006-0000-0700-000002000000}">
      <text>
        <r>
          <rPr>
            <sz val="8"/>
            <color indexed="81"/>
            <rFont val="Tahoma"/>
            <family val="2"/>
          </rPr>
          <t>ggf. pro Kältekreis einzeln anführen</t>
        </r>
      </text>
    </comment>
    <comment ref="N5" authorId="0" shapeId="0" xr:uid="{00000000-0006-0000-0700-000003000000}">
      <text>
        <r>
          <rPr>
            <sz val="8"/>
            <color indexed="81"/>
            <rFont val="Tahoma"/>
            <family val="2"/>
          </rPr>
          <t>Bitte hier genau recherchieren und auch zufällig erhaltene Informationen bewerten - gegf Text im Kommentar oder einem gesonderten Textteil
- wie beurteilen Sie die Funktion, Zustand und Nutzung der Anlage 
-etc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800-000001000000}">
      <text>
        <r>
          <rPr>
            <sz val="8"/>
            <color indexed="81"/>
            <rFont val="Tahoma"/>
            <family val="2"/>
          </rPr>
          <t xml:space="preserve">bitte eindeutige Bezeichnung wählen </t>
        </r>
      </text>
    </comment>
    <comment ref="D5" authorId="0" shapeId="0" xr:uid="{00000000-0006-0000-0800-000002000000}">
      <text>
        <r>
          <rPr>
            <sz val="8"/>
            <color indexed="81"/>
            <rFont val="Tahoma"/>
            <family val="2"/>
          </rPr>
          <t xml:space="preserve">bitte eindeutige Bezeichnung wählen </t>
        </r>
      </text>
    </comment>
    <comment ref="L5" authorId="0" shapeId="0" xr:uid="{00000000-0006-0000-0800-000003000000}">
      <text>
        <r>
          <rPr>
            <sz val="8"/>
            <color indexed="81"/>
            <rFont val="Tahoma"/>
            <family val="2"/>
          </rPr>
          <t>Bekannte  Informationen bewerten - gegf Text im Kommentar oder einem gesonderten Textteil
- wie beurteilen Sie die Funktion, Zustand und Nutzung der Anlage 
-etc</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J5" authorId="0" shapeId="0" xr:uid="{00000000-0006-0000-0900-000001000000}">
      <text>
        <r>
          <rPr>
            <sz val="8"/>
            <color indexed="81"/>
            <rFont val="Tahoma"/>
            <family val="2"/>
          </rPr>
          <t>Bitte hier genau recherchieren und auch zufällig erhaltene Informationen bewerten - gegf Text im Kommentar oder einem gesonderten Textteil
- wie beurteilen Sie die Funktion, Zustand und Nutzung der Anlage 
-etc</t>
        </r>
      </text>
    </comment>
  </commentList>
</comments>
</file>

<file path=xl/sharedStrings.xml><?xml version="1.0" encoding="utf-8"?>
<sst xmlns="http://schemas.openxmlformats.org/spreadsheetml/2006/main" count="709" uniqueCount="472">
  <si>
    <t>z.B. Gebäude 1</t>
  </si>
  <si>
    <t>z.B. Gebäude 2</t>
  </si>
  <si>
    <t>z.B. Gebäude 3</t>
  </si>
  <si>
    <t>z.B. Gebäude 4</t>
  </si>
  <si>
    <t>Pos.</t>
  </si>
  <si>
    <t>Name/Gebäudeart</t>
  </si>
  <si>
    <t>Baujahr</t>
  </si>
  <si>
    <t>Ansprechpartner/in</t>
  </si>
  <si>
    <t>Bemerkung</t>
  </si>
  <si>
    <t>Gradtagszahl</t>
  </si>
  <si>
    <t>Winter</t>
  </si>
  <si>
    <t>Sommer</t>
  </si>
  <si>
    <t>Absenk-
temp.</t>
  </si>
  <si>
    <t>Montag</t>
  </si>
  <si>
    <t>Dienstag</t>
  </si>
  <si>
    <t>Mittwoch</t>
  </si>
  <si>
    <t>Donnerstag</t>
  </si>
  <si>
    <t>Freitag</t>
  </si>
  <si>
    <t>Samstag</t>
  </si>
  <si>
    <t>Sonntag</t>
  </si>
  <si>
    <t>T [°C]</t>
  </si>
  <si>
    <t>r.F. [%]</t>
  </si>
  <si>
    <t>Wärme</t>
  </si>
  <si>
    <t xml:space="preserve"> Wasser </t>
  </si>
  <si>
    <t>kW</t>
  </si>
  <si>
    <t>Strom</t>
  </si>
  <si>
    <t>Beleuchtung</t>
  </si>
  <si>
    <t>Wärmeerzeugung</t>
  </si>
  <si>
    <t>Kalkulierter Zinssatz</t>
  </si>
  <si>
    <t>Großverbraucher</t>
  </si>
  <si>
    <t>Anzahl
Betriebs-
wochen/a</t>
  </si>
  <si>
    <t>a</t>
  </si>
  <si>
    <t xml:space="preserve"> Verbrauch - ohne Gradtagsbereinigung</t>
  </si>
  <si>
    <t>Verbrauch - mit Gradtagsbereinigung</t>
  </si>
  <si>
    <t>Leistung</t>
  </si>
  <si>
    <t>1.</t>
  </si>
  <si>
    <t>2.</t>
  </si>
  <si>
    <t>Name</t>
  </si>
  <si>
    <t>Telefon (Durchwahl)</t>
  </si>
  <si>
    <t>Email</t>
  </si>
  <si>
    <t>Dienststelle</t>
  </si>
  <si>
    <t>Straße / Hausnummer</t>
  </si>
  <si>
    <t>PLZ / Ort</t>
  </si>
  <si>
    <t>Fax</t>
  </si>
  <si>
    <t>Vertragsregelung</t>
  </si>
  <si>
    <t>Position</t>
  </si>
  <si>
    <t>Einheit</t>
  </si>
  <si>
    <t>(1)</t>
  </si>
  <si>
    <t>(2)</t>
  </si>
  <si>
    <t>€/a</t>
  </si>
  <si>
    <t>Wetterstation</t>
  </si>
  <si>
    <t>(3)</t>
  </si>
  <si>
    <t>Referenzgradtagszahl</t>
  </si>
  <si>
    <t>(4)</t>
  </si>
  <si>
    <t>Kd/a</t>
  </si>
  <si>
    <t>Dauer der Hauptleistungsphase</t>
  </si>
  <si>
    <t>Monate</t>
  </si>
  <si>
    <t>€</t>
  </si>
  <si>
    <t>%</t>
  </si>
  <si>
    <t>Summe</t>
  </si>
  <si>
    <t xml:space="preserve">Angebot </t>
  </si>
  <si>
    <t>Projektverantwortliche des AG (§ 3)</t>
  </si>
  <si>
    <t>Projektverantwortliche des AN (§ 3)</t>
  </si>
  <si>
    <t>Zustelladresse des AG (§ 3)</t>
  </si>
  <si>
    <t>Zustelladresse des AN (§ 3)</t>
  </si>
  <si>
    <t>Ablehnungsrecht des AG</t>
  </si>
  <si>
    <t>(9)</t>
  </si>
  <si>
    <t>Ausführung der Projektierung</t>
  </si>
  <si>
    <t>netto</t>
  </si>
  <si>
    <t>brutto</t>
  </si>
  <si>
    <t>Pflichtmaßnahmen</t>
  </si>
  <si>
    <t>Wasser</t>
  </si>
  <si>
    <t>Abwasser</t>
  </si>
  <si>
    <t>Investitionen in Planung / Engineering in €</t>
  </si>
  <si>
    <t>Gesamtinvestitionen in €</t>
  </si>
  <si>
    <t>Investitionen in Technische Geräte / Anlagen / Sachen in %</t>
  </si>
  <si>
    <t>Investitionen in Planung / Engineering in %</t>
  </si>
  <si>
    <t>(5)=(3)+(4)</t>
  </si>
  <si>
    <t>(6)=(3)/(5)</t>
  </si>
  <si>
    <t>(7)=(4)/(5)</t>
  </si>
  <si>
    <t>(8)</t>
  </si>
  <si>
    <t>Leistungs-
reduzierung
[kW]</t>
  </si>
  <si>
    <t>Verbrauchs-
reduzierung
[kWh/a] bzw. [m³/a]</t>
  </si>
  <si>
    <t>Baseline 
Arbeit 
€/a</t>
  </si>
  <si>
    <t>Verbrauch</t>
  </si>
  <si>
    <t>Baseline 
Arbeit
kWh/a</t>
  </si>
  <si>
    <t>Baseline
Arbeit
€/a</t>
  </si>
  <si>
    <t>Baseline
Leistung
kW</t>
  </si>
  <si>
    <t>Baseline-Jahr Verbrauch</t>
  </si>
  <si>
    <t>Baseline-Jahr spez. Kosten</t>
  </si>
  <si>
    <t>Jahr/e</t>
  </si>
  <si>
    <t>SUMME</t>
  </si>
  <si>
    <t>Erläuterung:</t>
  </si>
  <si>
    <t>Primärenergie:</t>
  </si>
  <si>
    <t>Energie in der Form, wie sie in der Natur vorkommt (z.B. Rohöl)</t>
  </si>
  <si>
    <t>Endenergie:</t>
  </si>
  <si>
    <t>Energie in der Form. wie sie beim Konsument ankommt (z.B. Heizöl, Pellet, Erdgas)</t>
  </si>
  <si>
    <t>Nutzenergie:</t>
  </si>
  <si>
    <t>Form der Energie, in der sie vom Konsumenten verwendet wird (z.B. Licht)</t>
  </si>
  <si>
    <t>Dauer der Vorbereitungsphase</t>
  </si>
  <si>
    <t>Instandhaltung</t>
  </si>
  <si>
    <t>Controlling</t>
  </si>
  <si>
    <t>Kapitalkosten</t>
  </si>
  <si>
    <t>Telefon / Email</t>
  </si>
  <si>
    <t>Straße/Nr.
PLZ
Ort</t>
  </si>
  <si>
    <t>Geschoss-zahl</t>
  </si>
  <si>
    <t>Allgemein</t>
  </si>
  <si>
    <t>Luftwechsel-rate
(Über-/ Unterdruck)</t>
  </si>
  <si>
    <t>Anschlussleistung
[kW]</t>
  </si>
  <si>
    <t>Verbraucher
(außer HLK-Anlagen und Beleuchtung)</t>
  </si>
  <si>
    <t xml:space="preserve">Bemerkung
</t>
  </si>
  <si>
    <t>Verbrauch - HT</t>
  </si>
  <si>
    <t>Verbrauch - NT</t>
  </si>
  <si>
    <t>Baseline
Arbeit HT
kWh/a</t>
  </si>
  <si>
    <t>Baseline
Arbeit NT
kWh/a</t>
  </si>
  <si>
    <t>Wasser / Abwasser</t>
  </si>
  <si>
    <t>System zur Reduzierung von elektrischen Lastspitzen (E-Max-Anlage)</t>
  </si>
  <si>
    <t>Installiert ja / nein</t>
  </si>
  <si>
    <t>Einbaujahr</t>
  </si>
  <si>
    <t>Aufgeschaltete E-Verbraucher</t>
  </si>
  <si>
    <t>Nutzungsdauer
[h/d]</t>
  </si>
  <si>
    <t>Außenbeleuchtung</t>
  </si>
  <si>
    <t>Abkürzungen</t>
  </si>
  <si>
    <t>WE I</t>
  </si>
  <si>
    <t>Klassifikation Wärmeerzeuger</t>
  </si>
  <si>
    <t>We_x</t>
  </si>
  <si>
    <t>Hersteller /
Fabrikat/
Baujahr</t>
  </si>
  <si>
    <t>Regelung</t>
  </si>
  <si>
    <t>bei Mehrkesselanlage
- EB (Einzelbetrieb)
- PB (Parallelbetrieb)
- KF (Kesselfolgeschaltung)
- GL (Grundlast)
- SL (Spitzenlast)</t>
  </si>
  <si>
    <t>Regelungstechnik
- Analog
- Digital
- Anbindung GLT</t>
  </si>
  <si>
    <t>…</t>
  </si>
  <si>
    <t>Pumpen-Warmwasserheizung (&lt; 120°C)</t>
  </si>
  <si>
    <t>Pumpen-Heißwasserheizung (&gt; 120°C)</t>
  </si>
  <si>
    <t>Niederdruck-Dampfheizung (&lt; 0,5 bar)</t>
  </si>
  <si>
    <t>Hochdruck-Dampfheizung (&gt; 0,5 bar)</t>
  </si>
  <si>
    <t>Heizungstyp
- PWW
- PHW
- ND
- HD</t>
  </si>
  <si>
    <t>PWW</t>
  </si>
  <si>
    <t>PHW</t>
  </si>
  <si>
    <t>ND</t>
  </si>
  <si>
    <t>HD</t>
  </si>
  <si>
    <t>Besonderheiten</t>
  </si>
  <si>
    <t>Sanitäranlagen</t>
  </si>
  <si>
    <t>Anzahl der Urinale [Stck]</t>
  </si>
  <si>
    <t>Anzahl der Toiletten  [Stck]</t>
  </si>
  <si>
    <t>Anzahl der Duschen  [Stck]</t>
  </si>
  <si>
    <t>Anzahl der Waschbecken  [Stck]</t>
  </si>
  <si>
    <t>Lüftungsanlage / 
versorgter Bereich</t>
  </si>
  <si>
    <t>Hersteller/
Fabrikat/
Baujahr</t>
  </si>
  <si>
    <t>WRG (j/n)
wenn ja: Bauart</t>
  </si>
  <si>
    <t>bei Zuluftanl.: Anteil Außenluft [%]</t>
  </si>
  <si>
    <t>elektr. Anschluß-leistung
[kW]</t>
  </si>
  <si>
    <t>Bauart</t>
  </si>
  <si>
    <t>Kältemittel</t>
  </si>
  <si>
    <t>Kälteleistung
[kW]</t>
  </si>
  <si>
    <t>Temperaturen
Kaltwassersatz
VL/RL
[°C]</t>
  </si>
  <si>
    <t>Temperaturen
Kältekreis
VL/RL
[°C]</t>
  </si>
  <si>
    <t>VL</t>
  </si>
  <si>
    <t>Vorlauf</t>
  </si>
  <si>
    <t>RL</t>
  </si>
  <si>
    <t>Rücklauf</t>
  </si>
  <si>
    <t>Bauart Gebäude</t>
  </si>
  <si>
    <t>ja/nein</t>
  </si>
  <si>
    <t>offensichtliche bauliche Mängel</t>
  </si>
  <si>
    <t>Hand (H) / Schaltuhr (S) - bitte mit Zeiten / Tageslichtabhängig (T) / Anbindung GLT (G)</t>
  </si>
  <si>
    <t>(19)</t>
  </si>
  <si>
    <t>(25)</t>
  </si>
  <si>
    <t>Ausschlussmaßnahmen</t>
  </si>
  <si>
    <t>Anlagenbetreuung</t>
  </si>
  <si>
    <t>NGF
[m²]</t>
  </si>
  <si>
    <t>BGF
[m²]</t>
  </si>
  <si>
    <t>BRI
[m³]</t>
  </si>
  <si>
    <t>1</t>
  </si>
  <si>
    <t>2</t>
  </si>
  <si>
    <t>3</t>
  </si>
  <si>
    <t>4</t>
  </si>
  <si>
    <t>Gebäude 1</t>
  </si>
  <si>
    <t>Gebäude 4</t>
  </si>
  <si>
    <t>Gebäude 3</t>
  </si>
  <si>
    <t>Gebäude 2</t>
  </si>
  <si>
    <t>Denkmal-
schutz</t>
  </si>
  <si>
    <t>Sonnenschutz</t>
  </si>
  <si>
    <t>leicht (&lt;16 cm) /
 mittel (&gt;24 cm) /
 schwer (&gt;30 cm)</t>
  </si>
  <si>
    <t>Wärmedämmung</t>
  </si>
  <si>
    <t>Angabe ja/nein
ggf. Art der Dämmung bzw. Dämmstärke</t>
  </si>
  <si>
    <t>Art der Ausführung:
H Hand / M Motor / F Folie / B baulich
A Außen / I Innen</t>
  </si>
  <si>
    <t xml:space="preserve">Gebäudebereich / 
Sondernutzungen/
technische Anlagen
</t>
  </si>
  <si>
    <t>Übergreifend</t>
  </si>
  <si>
    <t>Regeltoleranzen
klimat. Bereiche
Sommer</t>
  </si>
  <si>
    <t>ΔT [°C]</t>
  </si>
  <si>
    <t>Δr.F. [%]</t>
  </si>
  <si>
    <t>1/n</t>
  </si>
  <si>
    <t>Lux/Lichtfarbe/…</t>
  </si>
  <si>
    <t>Hersteller/Fabrikat/
Baujahr</t>
  </si>
  <si>
    <t>Leit-/Inselzentrale
Standort</t>
  </si>
  <si>
    <t>angebundene Gebäude(teile)</t>
  </si>
  <si>
    <t>Anzahl Datenpunkte 
pro GLT</t>
  </si>
  <si>
    <t>Wärme-erzeuger-bezeichnung 
(z.B. WE I)</t>
  </si>
  <si>
    <t>Standort Raumnr</t>
  </si>
  <si>
    <t>Luftmengen
[m³/h]</t>
  </si>
  <si>
    <t>Zuluftanlage x</t>
  </si>
  <si>
    <t>Zentral/dezentral
Versorgter Bereich</t>
  </si>
  <si>
    <t>Standort Kälteanlage
Raumnr. (ggf. mit Bezeichnung)</t>
  </si>
  <si>
    <t>Innenbeleuchtung
kurze Beschreibung der maßgeblichen Leuchtentypes</t>
  </si>
  <si>
    <t>Außenbeleuchtung
kurze Beschreibung der maßgeblichen Leuchtentypes</t>
  </si>
  <si>
    <t>Bemerkung:
Sonstiger Energiebedarf (z.B. Kälte)</t>
  </si>
  <si>
    <t>Art WW-Versorgung?
Zentrale Trinkwassererwärmung
dezentrale Trinkwassererwärmung</t>
  </si>
  <si>
    <t>bei dezentraler Trinkwasserwärmung:
- Anzahl Wassererwärmer (geschätzt)
- Wassererwärmung vorrangig
   + elektr. Durchlauferhitzer
   + elektr. Untertischspeicher
   + gasbefeuerter Durchlauferhitzer
- Anzahl Einzelgeräte &gt; 2 kW</t>
  </si>
  <si>
    <t>Sonstige Wasserverbraucher</t>
  </si>
  <si>
    <t>Referenzpreis
Arbeit 
€/kWh</t>
  </si>
  <si>
    <t>Referenzpreis
Arbeit HT
€/kWh</t>
  </si>
  <si>
    <t>Referenzpreis
Arbeit NT
€/kWh</t>
  </si>
  <si>
    <t>Baseline 
Leistung 
€/a</t>
  </si>
  <si>
    <t>Baseline 
Leistung
€/a</t>
  </si>
  <si>
    <t>Baseline-Jahr Referenzpreis</t>
  </si>
  <si>
    <t>Baseline-Jahr Arbeit</t>
  </si>
  <si>
    <t>Verbrauch und Leistungsübersicht der letzten abgerechneten Jahre</t>
  </si>
  <si>
    <t>Berechnung der Baseline</t>
  </si>
  <si>
    <t>Referenzpreis
Leistung
€/kWa</t>
  </si>
  <si>
    <t>Baseline
Mess-/ Grund-preis, etc
€/a</t>
  </si>
  <si>
    <t>Referenzpreis
Abwasser
€/m³</t>
  </si>
  <si>
    <t>Referenzpreis
Wasser 
€/m³</t>
  </si>
  <si>
    <t>Baseline
Abwasser
m³/a</t>
  </si>
  <si>
    <t>Baseline
Wasser
m³/a</t>
  </si>
  <si>
    <t>Summe "Einsparungen"</t>
  </si>
  <si>
    <t>Summe "Substitution"</t>
  </si>
  <si>
    <t>Gesamtsumme</t>
  </si>
  <si>
    <t>Euro/a</t>
  </si>
  <si>
    <t>kWh/a</t>
  </si>
  <si>
    <t>m³/a</t>
  </si>
  <si>
    <t>Einsparungen auf Gebäude aufgeteilt</t>
  </si>
  <si>
    <t>Wärme
Einsparung Energieträger (1) beziehungsweise Verbräuche der substituierenden Energieträger</t>
  </si>
  <si>
    <t>angesetzte Preise Energieträger 2</t>
  </si>
  <si>
    <t>Begriffsbestimmungen :</t>
  </si>
  <si>
    <t>alle körperlichen Gegenstände, die der AN als Energiesparmaßnahme in das Vertragsobjekt einbringt, gleich, ob es sich dabei um wesentliche Bestandteile im Sinne der §§ 93, 94 BGB oder um Zubehör im Sinne des § 97 BGB handelt, auch EDV-Programme, ausgenommen aber Scheinbestandteile im Sinne des § 95 BGB (siehe Planung / Engineering).</t>
  </si>
  <si>
    <t>Kontrollsumme</t>
  </si>
  <si>
    <t>Summe Invest</t>
  </si>
  <si>
    <t>Aufteilung auf Maßnahmen</t>
  </si>
  <si>
    <t>Aufteilung auf Gebäude</t>
  </si>
  <si>
    <t>Maßnahme 1:</t>
  </si>
  <si>
    <t>Maßnahme 2:</t>
  </si>
  <si>
    <t>Maßnahme 3:</t>
  </si>
  <si>
    <t>Maßnahme 4:</t>
  </si>
  <si>
    <t>Maßnahme 5:</t>
  </si>
  <si>
    <t>Maßnahme 6:</t>
  </si>
  <si>
    <t>Maßnahme 7:</t>
  </si>
  <si>
    <t>Maßnahme 8:</t>
  </si>
  <si>
    <t>Kurzbezeichnung der Maßnahme</t>
  </si>
  <si>
    <t>Stückzahl</t>
  </si>
  <si>
    <t>Baseline der Energie- und Medienkosten</t>
  </si>
  <si>
    <t>Übersicht Einsparungen - NETTO-Werte</t>
  </si>
  <si>
    <t>Versicherung</t>
  </si>
  <si>
    <t>Raum 1</t>
  </si>
  <si>
    <t>Regelung
(analog/
digital/
über GLT)</t>
  </si>
  <si>
    <t>Grund-funktionen
(Entlüften/
Belüften/
Umluft)</t>
  </si>
  <si>
    <t>Thermodynamische Funktionen
(Heizen/
Kühlen/
Entfeuchten/
Befeuchten 
  {mit Angabe Art})</t>
  </si>
  <si>
    <t>Regelung
(analog/
digital/
über GLT)
FU (ja/nein)</t>
  </si>
  <si>
    <t>Spez. Kosten neue Energieträger Wärme</t>
  </si>
  <si>
    <t>Jährliche Kosten</t>
  </si>
  <si>
    <t>Elektro</t>
  </si>
  <si>
    <t>alle Leistungen des AN, die als Ingenieur- oder Architektenleistung anzusehen sind, einschließlich Leistungen der Inbetriebnahme oder gebotene Mangeluntersuchungen. Aufzuführen sind hier ferner Scheinbestandteile im Sinne des § 95 BGB, soweit diese nach Vertragsende wieder entfernt werden sollen sowie Baubehelfe jeder Art.</t>
  </si>
  <si>
    <t>(10)</t>
  </si>
  <si>
    <t>(11) Details: siehe unten</t>
  </si>
  <si>
    <t>Details zu Position 11</t>
  </si>
  <si>
    <t>(12)</t>
  </si>
  <si>
    <t>(13)=(12)/(11)</t>
  </si>
  <si>
    <t>(14)</t>
  </si>
  <si>
    <t>(15)=(14)/(11)</t>
  </si>
  <si>
    <t>(16)=(14)/(10)</t>
  </si>
  <si>
    <t>(20)</t>
  </si>
  <si>
    <t>(23)</t>
  </si>
  <si>
    <t>(24)</t>
  </si>
  <si>
    <t>Liegenschaftsübergreifend</t>
  </si>
  <si>
    <t>Wochen-
summe
[h/
Woche]</t>
  </si>
  <si>
    <t>Wochen-end-
summe
[h/
Woche]</t>
  </si>
  <si>
    <t>Jahres-
stunden
[h/a]</t>
  </si>
  <si>
    <t>Nenn-leistung
[kW]</t>
  </si>
  <si>
    <t>Auslegungs-temperatur (Kesselkreis)
VL / RL
[°C]</t>
  </si>
  <si>
    <t>Information Zähler
- Zähler-Nummer
- Typ (Haupt-/Unterzähler)
- Standort (Raumnr)
- Zählerfaktor
bei Mitversorgung: von welchem Gebäude aus?</t>
  </si>
  <si>
    <t>Heizenergieträger
Vertragspartner</t>
  </si>
  <si>
    <t>bei Abweichung von allgemeinen Vorgaben Nutzungszeiten bitte im Tabellenblatt Nutzung eintragen !!!!</t>
  </si>
  <si>
    <t>Funktionsschemen, Anlagenbilder, … liegen bei?
Ja / nein</t>
  </si>
  <si>
    <t>Kondensator-kühlung
(Art der Rückkühlung)
Freie Kühlung möglich?</t>
  </si>
  <si>
    <t xml:space="preserve">Vertragspartner
</t>
  </si>
  <si>
    <t>Standort
Verteiler bzw. Unterverteiler
(Raumnr.)</t>
  </si>
  <si>
    <t>Information Kaltwasserzähler
- Zähler-Nummer
- Typ (Haupt-/Unterzähler)
- Standort (Raumnr)
- Zählerfaktor
bei Mitversorgung: von welchem Gebäude aus?</t>
  </si>
  <si>
    <t>Vertragspartner
Kaltwasser</t>
  </si>
  <si>
    <t>Sonstige elektrische Anlagen zur Kostenreduzierung wie z.B. Spannungsreduzierung, Kompensationsanlage vorhanden?
Ja/nein und wenn ja, welche?</t>
  </si>
  <si>
    <t>Information Warmwasserzähler
- Zähler-Nummer
- Typ (Haupt-/Unterzähler)
- Standort (Raumnr)
- Zählerfaktor
bei Mitversorgung: von welchem Gebäude aus?</t>
  </si>
  <si>
    <t>Wasseraufbereitung
ja/nein und wenn ja, welche?</t>
  </si>
  <si>
    <t>kWh/a 
(HT)</t>
  </si>
  <si>
    <t>CO2-Einsparung [t CO2 / a]
(spez. Werte siehe Vergabegrundsätze 2.3)</t>
  </si>
  <si>
    <t>Wärmeverbräuche beziehen sich auf die Endenergie</t>
  </si>
  <si>
    <t>Investition
[€]</t>
  </si>
  <si>
    <t>Komponente
z.B. GLT, Pumpe, BHKW, …</t>
  </si>
  <si>
    <t>Leistung
z.B. kW, m³/h, Datenpunkte, …</t>
  </si>
  <si>
    <t>Gerichtsstand</t>
  </si>
  <si>
    <t>Investitionen in Technische Geräte / Anlagen / Sachen in €</t>
  </si>
  <si>
    <t>§ 15</t>
  </si>
  <si>
    <t>§ 17</t>
  </si>
  <si>
    <t>§ 22</t>
  </si>
  <si>
    <t>Bemerkung/
erforderliche Reaktionszeit bei Störungen</t>
  </si>
  <si>
    <t>Bemerkung /
Einsparpotential/
erforderliche Reaktionszeit bei Störungen</t>
  </si>
  <si>
    <t>Art der Betreuung (z.B. 24h besetzte Servicestelle, …)</t>
  </si>
  <si>
    <t>Reaktionszeit des Servicepersonals des AN bei Störfällen</t>
  </si>
  <si>
    <t>Qualifikation des vom AN eingesetzten Personals (Techniker, Ingenieur etc.)</t>
  </si>
  <si>
    <t>Jahr: 
kWh</t>
  </si>
  <si>
    <t>Jahr: 
Wasser 
m³</t>
  </si>
  <si>
    <t>Jahr: 
Abwasser 
m³</t>
  </si>
  <si>
    <t>Jahr:
kWh</t>
  </si>
  <si>
    <t>Jahr:
Wasser 
m³</t>
  </si>
  <si>
    <t>Jahr:
Abwasser 
m³</t>
  </si>
  <si>
    <t>Baseline Kosten Wärme [€/a]:</t>
  </si>
  <si>
    <t>Baseline Kosten Strom [€/a]:</t>
  </si>
  <si>
    <t>Baseline Kosten Wasser/Abwasser [€/a]:</t>
  </si>
  <si>
    <t>Baseline 
Kosten
Wasser
€/a</t>
  </si>
  <si>
    <t>Baseline 
Kosten
Abwasser
€/a</t>
  </si>
  <si>
    <t>Wärmebereich - Einsparung</t>
  </si>
  <si>
    <t>Verbrauchsmedium
(Wärmebereich: Endenergie)</t>
  </si>
  <si>
    <t>Übersicht Kosten Contractor (zur Plausibilitätskontrolle)</t>
  </si>
  <si>
    <t>Einsparung durch Verbrauchsminderung</t>
  </si>
  <si>
    <t>Einsparung durch Substitution</t>
  </si>
  <si>
    <t>USt.</t>
  </si>
  <si>
    <t>USt</t>
  </si>
  <si>
    <t>ACHTUNG:
Bei mehr als 9 Maßnahmen bitte die Anzahl der Maßnahmen an die in dem Tabellenblatt "Einsparung" anpassen - hierbei bitte die Bezüge auf das Tabellenblatt "Einsparung" beachten.</t>
  </si>
  <si>
    <t>Übersicht Vertragsdaten</t>
  </si>
  <si>
    <t>nicht benötigtes Feld</t>
  </si>
  <si>
    <t>Umsatzsteuer</t>
  </si>
  <si>
    <t>allgemein</t>
  </si>
  <si>
    <t>berechnetes Feld</t>
  </si>
  <si>
    <t>Durchgeführte Sanierungsmaßnahmen
(bitte Jahr und Maßnahme angeben)</t>
  </si>
  <si>
    <t>Geplante Sanierungsmaßnahmen
(bitte Jahr und Maßnahme angeben)</t>
  </si>
  <si>
    <t>Geplante Nutzungsänderungen
(bitte Jahr und Art angeben)</t>
  </si>
  <si>
    <t>Betriebstechnisches Personal
(bitte Anzahl, Qualifikation und Zuständigkeit eintragen)</t>
  </si>
  <si>
    <t>- Außenwand (A)
- Kellerdecke (K)
- Oberste Geschoßdecke (G)
- Dach (D)
- Innen (I)</t>
  </si>
  <si>
    <r>
      <t>Innenbeleuchtung
Steuerung/
Regelung:
(von Hand</t>
    </r>
    <r>
      <rPr>
        <sz val="9"/>
        <rFont val="Arial"/>
        <family val="2"/>
      </rPr>
      <t xml:space="preserve">
</t>
    </r>
    <r>
      <rPr>
        <b/>
        <sz val="9"/>
        <rFont val="Arial"/>
        <family val="2"/>
      </rPr>
      <t>Zeitschaltuhr</t>
    </r>
    <r>
      <rPr>
        <sz val="9"/>
        <rFont val="Arial"/>
        <family val="2"/>
      </rPr>
      <t xml:space="preserve">
</t>
    </r>
    <r>
      <rPr>
        <b/>
        <sz val="9"/>
        <rFont val="Arial"/>
        <family val="2"/>
      </rPr>
      <t>über</t>
    </r>
    <r>
      <rPr>
        <sz val="9"/>
        <rFont val="Arial"/>
        <family val="2"/>
      </rPr>
      <t xml:space="preserve"> </t>
    </r>
    <r>
      <rPr>
        <b/>
        <sz val="9"/>
        <rFont val="Arial"/>
        <family val="2"/>
      </rPr>
      <t>GLT</t>
    </r>
    <r>
      <rPr>
        <sz val="9"/>
        <rFont val="Arial"/>
        <family val="2"/>
      </rPr>
      <t xml:space="preserve">
</t>
    </r>
    <r>
      <rPr>
        <b/>
        <sz val="9"/>
        <rFont val="Arial"/>
        <family val="2"/>
      </rPr>
      <t>Tageslichtabhängig</t>
    </r>
    <r>
      <rPr>
        <sz val="9"/>
        <rFont val="Arial"/>
        <family val="2"/>
      </rPr>
      <t xml:space="preserve">
</t>
    </r>
    <r>
      <rPr>
        <b/>
        <sz val="9"/>
        <rFont val="Arial"/>
        <family val="2"/>
      </rPr>
      <t>Bewegungsmelder)</t>
    </r>
  </si>
  <si>
    <r>
      <t>Außenbeleuchtung
Steuerung/
Regelung:
(von Hand</t>
    </r>
    <r>
      <rPr>
        <sz val="9"/>
        <rFont val="Arial"/>
        <family val="2"/>
      </rPr>
      <t xml:space="preserve">
</t>
    </r>
    <r>
      <rPr>
        <b/>
        <sz val="9"/>
        <rFont val="Arial"/>
        <family val="2"/>
      </rPr>
      <t>Zeitschaltuhr</t>
    </r>
    <r>
      <rPr>
        <sz val="9"/>
        <rFont val="Arial"/>
        <family val="2"/>
      </rPr>
      <t xml:space="preserve">
</t>
    </r>
    <r>
      <rPr>
        <b/>
        <sz val="9"/>
        <rFont val="Arial"/>
        <family val="2"/>
      </rPr>
      <t>über</t>
    </r>
    <r>
      <rPr>
        <sz val="9"/>
        <rFont val="Arial"/>
        <family val="2"/>
      </rPr>
      <t xml:space="preserve"> </t>
    </r>
    <r>
      <rPr>
        <b/>
        <sz val="9"/>
        <rFont val="Arial"/>
        <family val="2"/>
      </rPr>
      <t>GLT</t>
    </r>
    <r>
      <rPr>
        <sz val="9"/>
        <rFont val="Arial"/>
        <family val="2"/>
      </rPr>
      <t xml:space="preserve">
</t>
    </r>
    <r>
      <rPr>
        <b/>
        <sz val="9"/>
        <rFont val="Arial"/>
        <family val="2"/>
      </rPr>
      <t>Tageslichtabhängig</t>
    </r>
    <r>
      <rPr>
        <sz val="9"/>
        <rFont val="Arial"/>
        <family val="2"/>
      </rPr>
      <t xml:space="preserve">
</t>
    </r>
    <r>
      <rPr>
        <b/>
        <sz val="9"/>
        <rFont val="Arial"/>
        <family val="2"/>
      </rPr>
      <t>Bewegungsmelder)</t>
    </r>
  </si>
  <si>
    <r>
      <t xml:space="preserve">Hinweise:
</t>
    </r>
    <r>
      <rPr>
        <u/>
        <sz val="9"/>
        <rFont val="Arial"/>
        <family val="2"/>
      </rPr>
      <t>Baseline Verbrauch:</t>
    </r>
    <r>
      <rPr>
        <sz val="9"/>
        <rFont val="Arial"/>
        <family val="2"/>
      </rPr>
      <t xml:space="preserve">
Der angegebene Verbrauch bezieht sich auf den Zeitraum 1.1. bis 31.12. des jeweiligen Jahres .
Weicht die Abrechnungsperiode vom Kalenderjahr ab, so ist der Verbrauch entsprechend umzurechnen (witterungsabhängig: mittels Gradtagszahlen / witterungsunabhängig: linear)
Pro Gebäude die für die Baseline heranzuziehenden Jahre sinnvoll auswählen (z.B. Mittelwert über die 3 Jahre verwenden oder aufgrund Veränderungen können nur 2 herangezogen werden, ...). Bei den Gebäuden (sofern pro Gebäude unterschiedliche Grundlagen verwendet werden) bzw. den Feldern mit den Jahresangaben bitte erläuternde Kommentare einfügen
</t>
    </r>
    <r>
      <rPr>
        <u/>
        <sz val="9"/>
        <rFont val="Arial"/>
        <family val="2"/>
      </rPr>
      <t>Referenzpreise:</t>
    </r>
    <r>
      <rPr>
        <sz val="9"/>
        <rFont val="Arial"/>
        <family val="2"/>
      </rPr>
      <t xml:space="preserve">
Pro Energieträger bzw. Medium einen sinnvollen Referenzpreis ansetzen (z.B. Mischpreis aus 3 Jahren oder aufgrund zu erwartender Preissteigerungen den Wert des aktuellen Jahres, …). Bei den Gebäuden (sofern pro Gebäude unterschiedliche Grundlagen verwendet werden) bzw. den Feldern mit den Jahresangaben bitte erläuternde Kommentare einfügen
Elektro: für HT und NT bitte identische/s Jahr/e beim Baselinejahr und Preis verwenden</t>
    </r>
  </si>
  <si>
    <t>a)      Technische Geräte / Anlagen / Sachen</t>
  </si>
  <si>
    <t>b)      Planung/Engineering</t>
  </si>
  <si>
    <t>§ 7.4.</t>
  </si>
  <si>
    <t>§ 18.1.</t>
  </si>
  <si>
    <t>Erfolgsgarantie-
Vertrag</t>
  </si>
  <si>
    <t>Gebäude allgemein</t>
  </si>
  <si>
    <t>Gebäude sonstiges</t>
  </si>
  <si>
    <t>Bauphysik</t>
  </si>
  <si>
    <t>Nutzung</t>
  </si>
  <si>
    <t>MSR GLT</t>
  </si>
  <si>
    <t>Lüftung</t>
  </si>
  <si>
    <t>Bemerkung/Einsparpotential/
erforderliche Reaktionszeit bei Störungen</t>
  </si>
  <si>
    <t>Baseline</t>
  </si>
  <si>
    <t>Über die Objektliste hinausgehende Informationen können den 
"Zusätzlichen Gebäudeinformationen" entnommen werden.</t>
  </si>
  <si>
    <t>Kälte</t>
  </si>
  <si>
    <t>Anzahl Informationsschwer-punkte
(Unterstationen) 
pro GLT</t>
  </si>
  <si>
    <t>Bemerkung / Einsparpotential /
erforderliche Reaktionszeit bei Störungen</t>
  </si>
  <si>
    <t>Funktions-schemen, Anlagenbilder, … liegen bei?
Ja / nein</t>
  </si>
  <si>
    <t>Kosteneinsparung
netto
[€/a]</t>
  </si>
  <si>
    <t>kWh/a
(NT)</t>
  </si>
  <si>
    <t>von</t>
  </si>
  <si>
    <t>bis</t>
  </si>
  <si>
    <t>Eingabefeld Auftraggeber</t>
  </si>
  <si>
    <t>Eingabefeld Bieter</t>
  </si>
  <si>
    <r>
      <t xml:space="preserve">Energiespar-Contracting </t>
    </r>
    <r>
      <rPr>
        <b/>
        <sz val="9"/>
        <color indexed="55"/>
        <rFont val="Arial"/>
        <family val="2"/>
      </rPr>
      <t>| EGV, Anlage 2 - Objektliste</t>
    </r>
  </si>
  <si>
    <t>Jahr:
kW</t>
  </si>
  <si>
    <t>Energie-
träger</t>
  </si>
  <si>
    <t>Übersicht Investitionen Technische Geräte/Anlagen/Sachen - NETTO-Werte</t>
  </si>
  <si>
    <t>NF
[m²]</t>
  </si>
  <si>
    <t>z.B. 2</t>
  </si>
  <si>
    <t>z.B. 4</t>
  </si>
  <si>
    <t>Baseline
Mess-/ Grundpreis, etc
€/a</t>
  </si>
  <si>
    <t>z.B. 1</t>
  </si>
  <si>
    <t>z.B. 3</t>
  </si>
  <si>
    <t>(17)</t>
  </si>
  <si>
    <t>Energieträgersubstitution</t>
  </si>
  <si>
    <t>Nachrichtlich: Anteil AG im Verhältnis zu Baseline</t>
  </si>
  <si>
    <t>Nachrichtlich: Grundvergütung AN über Vertragslaufzeit</t>
  </si>
  <si>
    <t>(Stand: xx.yy.zzzz)</t>
  </si>
  <si>
    <t>falls zutreffend ausfüllen, sonst bitte leer lassen</t>
  </si>
  <si>
    <t>Summe Einsparung Gesamt</t>
  </si>
  <si>
    <t>Inbetriebnahmejahr</t>
  </si>
  <si>
    <t>Dauer der Hauptleistungsphase [a]:</t>
  </si>
  <si>
    <t>Dauer der Hauptleistungs-
phase [a]:</t>
  </si>
  <si>
    <t>Einspargarantie
Wasser / Abwasser-Kosten
[Euro/a]</t>
  </si>
  <si>
    <t>lfd. Jahr</t>
  </si>
  <si>
    <t>Basis Wasser/Abwasser</t>
  </si>
  <si>
    <t>Basis Energiesteuererstattung und sonstige Einsparungen</t>
  </si>
  <si>
    <t>Einsparungen - zeitliche Entwicklung - NETTO-Werte</t>
  </si>
  <si>
    <t>Basis Sonstige Einsparungen</t>
  </si>
  <si>
    <t>Garantierte Energiekosteneinsparung [€/a]
 (nur während Vertragslaufzeit)</t>
  </si>
  <si>
    <t>Beteiligung AG an Garantieeinsparung [€/a]:</t>
  </si>
  <si>
    <t>Grundlagen:</t>
  </si>
  <si>
    <t>Nachrichtlich: Anteil AN in %</t>
  </si>
  <si>
    <t>Nachrichtlich: Anteil AG in %</t>
  </si>
  <si>
    <t>Anteil Forfaitierung an Grundvergütung</t>
  </si>
  <si>
    <t>Beteiligung AG in Garantieeinsparung [€/a]</t>
  </si>
  <si>
    <t>Grundvergütung Contractor [€/a]</t>
  </si>
  <si>
    <t>Forfaitierter Betrag [€/a]</t>
  </si>
  <si>
    <t>Anteil Forfaitierung an Grundvergütung [%]</t>
  </si>
  <si>
    <t>(Durchschnittliche) Einspargarantie</t>
  </si>
  <si>
    <t>(Durchschnittlicher) Mit Einredeverzicht forfaitierter Betrag</t>
  </si>
  <si>
    <t>€/Jahr</t>
  </si>
  <si>
    <t>Energieträgersubstitution (Untertabelle 2, UT2)</t>
  </si>
  <si>
    <t>Durchschnitt 
Laufzeit</t>
  </si>
  <si>
    <t xml:space="preserve">farbige Felder
!!! Zeilen 8, 24, 40: Bitte hinter "Jahr:" die jeweilige Jahreszahl eintragen </t>
  </si>
  <si>
    <t>Einsparwerte:</t>
  </si>
  <si>
    <t>durchschnittl. Einspar-garantie 
= Summe der Kosten 
[Euro/a]</t>
  </si>
  <si>
    <t>Regeltoleranzen
klimat. Bereiche
Winter</t>
  </si>
  <si>
    <t>ggf. direkter Eintrag, bei variablem Anteil WU</t>
  </si>
  <si>
    <t>ggf. fester Witterungsunabhängiger Anteil (WU)
%</t>
  </si>
  <si>
    <t>§ 7.6.</t>
  </si>
  <si>
    <t>§ 8.4.</t>
  </si>
  <si>
    <t>§ 7.2.</t>
  </si>
  <si>
    <t>§ 10.3.</t>
  </si>
  <si>
    <t>§ 10.2.</t>
  </si>
  <si>
    <t>§ 11.1.</t>
  </si>
  <si>
    <t>§ 12.3.</t>
  </si>
  <si>
    <t>Beginn der Hauptleistungsphase - vorgesehen am</t>
  </si>
  <si>
    <t>§ 10.1.</t>
  </si>
  <si>
    <t>(27)</t>
  </si>
  <si>
    <t>Wärmebereich - Verbrauch neuer Energieträger aufgrund Energie-
                                      trägersubsitution (neg. Wert)</t>
  </si>
  <si>
    <t>Entfallene KWK-Anlage: Minderverbrauch des von der KWK-Anlage genutzten Endenergieträgers (meist Gas; aufgrund Stilllegung)</t>
  </si>
  <si>
    <t>Entfall KWK-Anlage(n)</t>
  </si>
  <si>
    <t>Entfallene KWK-Anlage: Mehrung des Endenergieverbrauchs bei vorhandenen Wärmerzeugern sowie Strom durch der Wegfall KWK-Anlage (jeweils negative Werte)</t>
  </si>
  <si>
    <t>(Durchschnittliche) zukünftige Kosten AG</t>
  </si>
  <si>
    <t>(Durchschnittlicher) Anteil AN  (Grundvergütung)</t>
  </si>
  <si>
    <t>Anteil AG (konstant über Laufzeit)</t>
  </si>
  <si>
    <t>(18)=(10)-(11)+(12)</t>
  </si>
  <si>
    <t>(21)</t>
  </si>
  <si>
    <t>(22)={12*(21)}/(12)</t>
  </si>
  <si>
    <t>(26)</t>
  </si>
  <si>
    <t>Kenndaten der PV-Anlage 
(Fläche [m²], Leistung [kWp]</t>
  </si>
  <si>
    <t>durchschnittliche jährliche Eigennutzung</t>
  </si>
  <si>
    <r>
      <t xml:space="preserve">Einspargarantie Kosten [€] </t>
    </r>
    <r>
      <rPr>
        <i/>
        <sz val="10"/>
        <rFont val="Arial"/>
        <family val="2"/>
      </rPr>
      <t>(Summenwerte nur während Vertragslaufzeit)</t>
    </r>
  </si>
  <si>
    <t>Teil- oder Volleinspeisung  PV-Anlage</t>
  </si>
  <si>
    <t>Photovoltaik-Anlagen</t>
  </si>
  <si>
    <t>durchschnittlicher jährlicher Ertrag</t>
  </si>
  <si>
    <t>berechnetes Feld; ggf. anpassen</t>
  </si>
  <si>
    <t>Einspeisevergütung ins öffentliche Netz</t>
  </si>
  <si>
    <t>Anlagengröße PV-Anlage [kWp]</t>
  </si>
  <si>
    <t>PV</t>
  </si>
  <si>
    <t>Maßnahme 9:</t>
  </si>
  <si>
    <t>Basis Einspeisevergütung ins öffentliche Netz  [€/a]</t>
  </si>
  <si>
    <t>spez. Kosten Arbeit [€/kWh]</t>
  </si>
  <si>
    <t>spez. Kosten Leistung [€/kW*a]</t>
  </si>
  <si>
    <t>Basis Einsparung durch eigengenutzter Strom (incl. Leistung)  [€/a]</t>
  </si>
  <si>
    <t>Teil/Voll angeben</t>
  </si>
  <si>
    <t>Elektro - Einsparung Liegenschaft (incl. PV)</t>
  </si>
  <si>
    <t>Elektro - Einspeisung öffentliches Netz (incl. PV)</t>
  </si>
  <si>
    <t>Strom Liegenschaft</t>
  </si>
  <si>
    <t>spez. Ertrag eigengenutzter Strom [€/kWh]</t>
  </si>
  <si>
    <t>spez. Vergütung ins öffentl. Netz eingespeister Strom [€/kWh]</t>
  </si>
  <si>
    <r>
      <t xml:space="preserve">PV-Anlage(n) </t>
    </r>
    <r>
      <rPr>
        <i/>
        <sz val="8"/>
        <rFont val="Arial"/>
        <family val="2"/>
      </rPr>
      <t>(außerhalb HL-Phase bitte "0" eintragen)</t>
    </r>
  </si>
  <si>
    <t>- Spezialkessel
- Wechselbrandkessel
- Konstanttemperaturkessel 
   (Standard-Heizkessel)
- Niedertemperaturkessel
- Brennwertkessel
- Fernwärme-Hausanschlussstation
   (direkt / indirekt / Eigentum des EVU)
- Fernwärme-/Nahwärmeunterstation
   (direkt / indirekt)
- KWK-Anlage, etc</t>
  </si>
  <si>
    <t>Energieträgersubstitution 
(durch Energieträger 2):
Minderung ursprünglicher Energieträger 1</t>
  </si>
  <si>
    <t>Energieträgersubstitution 
(durch Energieträger 2):
Verbrauch neuer Energieträger 2 (negativ)
( spez. Kosten gem. UT2)</t>
  </si>
  <si>
    <t>Energieträger 2 (Et-Substitution): _______________________________________</t>
  </si>
  <si>
    <t>eigengenutzter Strom [kWh/a]</t>
  </si>
  <si>
    <t>ins öffentliche Netz eingespeister Strom [kWh/a]</t>
  </si>
  <si>
    <t>Abwasser, PV-Einnahmen (Einspeisung)</t>
  </si>
  <si>
    <r>
      <t>Einspargarantie
Wärmeenergie-Kosten</t>
    </r>
    <r>
      <rPr>
        <b/>
        <sz val="9"/>
        <rFont val="Arial"/>
        <family val="2"/>
      </rPr>
      <t xml:space="preserve">
[Euro/a]</t>
    </r>
  </si>
  <si>
    <r>
      <t xml:space="preserve">Einspargarantie
Elektroenergie-Kosten
(ohne </t>
    </r>
    <r>
      <rPr>
        <b/>
        <sz val="9"/>
        <rFont val="Arial"/>
        <family val="2"/>
      </rPr>
      <t>PV-Anlage)
[Euro/a]</t>
    </r>
  </si>
  <si>
    <t>sonstige Einsparungen
[Euro/a]</t>
  </si>
  <si>
    <t>Basis Wärme</t>
  </si>
  <si>
    <t>Basis Elektro</t>
  </si>
  <si>
    <t>Basis Elektro (mit PV-Anlagen)</t>
  </si>
  <si>
    <t>Basis  Elektro (ohne  PV-Anlagen)</t>
  </si>
  <si>
    <r>
      <t>Basis Elektro</t>
    </r>
    <r>
      <rPr>
        <i/>
        <sz val="9"/>
        <rFont val="Arial"/>
        <family val="2"/>
      </rPr>
      <t xml:space="preserve">PV-Anlage(n) </t>
    </r>
  </si>
  <si>
    <t>Basis sonstige Einsparungen</t>
  </si>
  <si>
    <t>Photovoltaik-Anlage  (Untertabelle 1, UT1)</t>
  </si>
  <si>
    <r>
      <rPr>
        <b/>
        <sz val="9"/>
        <rFont val="Cambria"/>
        <family val="1"/>
      </rPr>
      <t>Energieträgersubstitution</t>
    </r>
    <r>
      <rPr>
        <sz val="9"/>
        <rFont val="Cambria"/>
        <family val="1"/>
      </rPr>
      <t xml:space="preserve">
Den neuen Energieträger 2 bitte in der entsprechenden Untertabelle 
eintragen. Ebenso sind ggf. die Preise für den Energieträger einzutragen 
und nachzuweisen (siehe Verfahrensbeschreibung, Nr. 4.2)
</t>
    </r>
    <r>
      <rPr>
        <b/>
        <sz val="9"/>
        <rFont val="Cambria"/>
        <family val="1"/>
      </rPr>
      <t xml:space="preserve">Allgemeine Hinweise: </t>
    </r>
    <r>
      <rPr>
        <sz val="9"/>
        <rFont val="Cambria"/>
        <family val="1"/>
      </rPr>
      <t xml:space="preserve">
</t>
    </r>
    <r>
      <rPr>
        <sz val="9"/>
        <rFont val="Cambria"/>
        <family val="1"/>
      </rPr>
      <t>- Sollten es mehr Maßnahmen sein, als in den Zeilen 9 bis 17 vorgesehen, 
  dann bitte weitere Zeilen einfügen
-  Sollten zusätzliche Maßnahmen eingetragen werden, bitte prüfen, ob die 
   Summenbezüge noch passen
- Bei Gas sind die Verbräuche auf den Brennwert Hs zu beziehen</t>
    </r>
  </si>
  <si>
    <t>Alle Preise sind netto-Werte / 
in Verbrauchspreisen enthaltene Umlagen und Steuern (außer Ust) dürfen nicht weggelassen werden !!!</t>
  </si>
  <si>
    <t>neue PV-Anlage (Basis UT1)</t>
  </si>
  <si>
    <t>KWK-Anlagen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</si>
</sst>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4" formatCode="_-* #,##0.00\ &quot;€&quot;_-;\-* #,##0.00\ &quot;€&quot;_-;_-* &quot;-&quot;??\ &quot;€&quot;_-;_-@_-"/>
    <numFmt numFmtId="164" formatCode="_-* #,##0.00\ _D_M_-;\-* #,##0.00\ _D_M_-;_-* &quot;-&quot;??\ _D_M_-;_-@_-"/>
    <numFmt numFmtId="165" formatCode="0.0%"/>
    <numFmt numFmtId="166" formatCode="0.0000"/>
    <numFmt numFmtId="167" formatCode="[hh]:mm"/>
    <numFmt numFmtId="168" formatCode="#,##0_ ;\-#,##0\ "/>
    <numFmt numFmtId="169" formatCode="_-* #,##0.00\ [$€]_-;\-* #,##0.00\ [$€]_-;_-* &quot;-&quot;??\ [$€]_-;_-@_-"/>
    <numFmt numFmtId="170" formatCode="_-* #,##0\ _D_M_-;\-* #,##0\ _D_M_-;_-* &quot;-&quot;??\ _D_M_-;_-@_-"/>
    <numFmt numFmtId="171" formatCode="#,##0\ &quot;€&quot;"/>
    <numFmt numFmtId="172" formatCode="#,##0\ &quot;DM&quot;;[Red]\-#,##0\ &quot;DM&quot;"/>
    <numFmt numFmtId="173" formatCode="_-* #,##0\ [$€-1]_-;\-* #,##0\ [$€-1]_-;_-* &quot;-&quot;??\ [$€-1]_-;_-@_-"/>
    <numFmt numFmtId="174" formatCode="_-* #,##0\ [$€-1]_-;\-* #,##0\ [$€-1]_-;_-* &quot;-&quot;\ [$€-1]_-;_-@_-"/>
    <numFmt numFmtId="175" formatCode="#,##0.00_ ;\-#,##0.00\ "/>
    <numFmt numFmtId="176" formatCode="#,##0.0000_ ;\-#,##0.0000\ "/>
  </numFmts>
  <fonts count="53" x14ac:knownFonts="1">
    <font>
      <sz val="10"/>
      <name val="Century Gothic"/>
    </font>
    <font>
      <sz val="10"/>
      <name val="Century Gothic"/>
      <family val="2"/>
    </font>
    <font>
      <sz val="8"/>
      <color indexed="81"/>
      <name val="Tahoma"/>
      <family val="2"/>
    </font>
    <font>
      <b/>
      <sz val="8"/>
      <color indexed="81"/>
      <name val="Tahoma"/>
      <family val="2"/>
    </font>
    <font>
      <b/>
      <sz val="10"/>
      <name val="Times New Roman"/>
      <family val="1"/>
    </font>
    <font>
      <sz val="10"/>
      <name val="Times New Roman"/>
      <family val="1"/>
    </font>
    <font>
      <b/>
      <sz val="14"/>
      <name val="Century Gothic"/>
      <family val="2"/>
    </font>
    <font>
      <sz val="14"/>
      <name val="Century Gothic"/>
      <family val="2"/>
    </font>
    <font>
      <sz val="10"/>
      <name val="Arial"/>
      <family val="2"/>
    </font>
    <font>
      <sz val="8"/>
      <name val="Century Gothic"/>
      <family val="2"/>
    </font>
    <font>
      <sz val="10"/>
      <name val="Century Gothic"/>
      <family val="2"/>
    </font>
    <font>
      <sz val="9"/>
      <color indexed="8"/>
      <name val="Arial"/>
      <family val="2"/>
    </font>
    <font>
      <sz val="10"/>
      <color indexed="81"/>
      <name val="Tahoma"/>
      <family val="2"/>
    </font>
    <font>
      <b/>
      <sz val="9"/>
      <color indexed="40"/>
      <name val="Arial"/>
      <family val="2"/>
    </font>
    <font>
      <b/>
      <sz val="9"/>
      <name val="Arial"/>
      <family val="2"/>
    </font>
    <font>
      <sz val="9"/>
      <name val="Arial"/>
      <family val="2"/>
    </font>
    <font>
      <b/>
      <u/>
      <sz val="9"/>
      <name val="Arial"/>
      <family val="2"/>
    </font>
    <font>
      <sz val="9"/>
      <color indexed="10"/>
      <name val="Arial"/>
      <family val="2"/>
    </font>
    <font>
      <u/>
      <sz val="9"/>
      <name val="Arial"/>
      <family val="2"/>
    </font>
    <font>
      <b/>
      <sz val="9"/>
      <color indexed="55"/>
      <name val="Arial"/>
      <family val="2"/>
    </font>
    <font>
      <b/>
      <sz val="10"/>
      <color indexed="40"/>
      <name val="Arial"/>
      <family val="2"/>
    </font>
    <font>
      <sz val="10"/>
      <color indexed="10"/>
      <name val="Arial"/>
      <family val="2"/>
    </font>
    <font>
      <b/>
      <sz val="9"/>
      <color indexed="8"/>
      <name val="Arial"/>
      <family val="2"/>
    </font>
    <font>
      <sz val="9"/>
      <color indexed="81"/>
      <name val="Tahoma"/>
      <family val="2"/>
    </font>
    <font>
      <b/>
      <sz val="10"/>
      <name val="Arial"/>
      <family val="2"/>
    </font>
    <font>
      <sz val="10"/>
      <name val="Century Gothic"/>
      <family val="2"/>
    </font>
    <font>
      <b/>
      <sz val="10"/>
      <color indexed="10"/>
      <name val="Times New Roman"/>
      <family val="1"/>
    </font>
    <font>
      <sz val="9"/>
      <color rgb="FFFF0000"/>
      <name val="Arial"/>
      <family val="2"/>
    </font>
    <font>
      <b/>
      <sz val="9"/>
      <color rgb="FFFF0000"/>
      <name val="Arial"/>
      <family val="2"/>
    </font>
    <font>
      <i/>
      <sz val="14"/>
      <name val="Arial"/>
      <family val="2"/>
    </font>
    <font>
      <i/>
      <sz val="12"/>
      <name val="Arial"/>
      <family val="2"/>
    </font>
    <font>
      <sz val="10"/>
      <color indexed="8"/>
      <name val="Arial"/>
      <family val="2"/>
    </font>
    <font>
      <sz val="10"/>
      <color indexed="9"/>
      <name val="Arial"/>
      <family val="2"/>
    </font>
    <font>
      <b/>
      <sz val="10"/>
      <name val="Century Gothic"/>
      <family val="2"/>
    </font>
    <font>
      <i/>
      <sz val="10"/>
      <name val="Arial"/>
      <family val="2"/>
    </font>
    <font>
      <i/>
      <sz val="9"/>
      <name val="Arial"/>
      <family val="2"/>
    </font>
    <font>
      <i/>
      <sz val="10"/>
      <name val="Century Gothic"/>
      <family val="2"/>
    </font>
    <font>
      <b/>
      <sz val="14"/>
      <name val="Arial"/>
      <family val="2"/>
    </font>
    <font>
      <sz val="10"/>
      <color rgb="FFFF0000"/>
      <name val="Arial"/>
      <family val="2"/>
    </font>
    <font>
      <b/>
      <sz val="9"/>
      <color theme="0" tint="-0.499984740745262"/>
      <name val="Arial"/>
      <family val="2"/>
    </font>
    <font>
      <i/>
      <sz val="8"/>
      <name val="Arial"/>
      <family val="2"/>
    </font>
    <font>
      <strike/>
      <sz val="9"/>
      <name val="Arial"/>
      <family val="2"/>
    </font>
    <font>
      <strike/>
      <sz val="9"/>
      <color rgb="FFFF0000"/>
      <name val="Arial"/>
      <family val="2"/>
    </font>
    <font>
      <sz val="9"/>
      <color indexed="81"/>
      <name val="Segoe UI"/>
      <family val="2"/>
    </font>
    <font>
      <sz val="10"/>
      <color rgb="FF000000"/>
      <name val="Arial"/>
      <family val="2"/>
    </font>
    <font>
      <sz val="9"/>
      <color rgb="FF00B050"/>
      <name val="Arial"/>
      <family val="2"/>
    </font>
    <font>
      <b/>
      <strike/>
      <sz val="9"/>
      <name val="Arial"/>
      <family val="2"/>
    </font>
    <font>
      <strike/>
      <sz val="10"/>
      <color rgb="FFFF0000"/>
      <name val="Cambria"/>
      <family val="1"/>
    </font>
    <font>
      <i/>
      <sz val="9"/>
      <color rgb="FFFF0000"/>
      <name val="Arial"/>
      <family val="2"/>
    </font>
    <font>
      <b/>
      <sz val="9"/>
      <name val="Cambria"/>
      <family val="1"/>
    </font>
    <font>
      <sz val="9"/>
      <name val="Cambria"/>
      <family val="1"/>
    </font>
    <font>
      <sz val="10"/>
      <color theme="1"/>
      <name val="Century Gothic"/>
      <family val="2"/>
    </font>
    <font>
      <sz val="9"/>
      <color theme="1"/>
      <name val="Arial"/>
      <family val="2"/>
    </font>
  </fonts>
  <fills count="42">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lightUp">
        <bgColor indexed="22"/>
      </patternFill>
    </fill>
    <fill>
      <patternFill patternType="solid">
        <fgColor indexed="22"/>
        <bgColor indexed="64"/>
      </patternFill>
    </fill>
    <fill>
      <patternFill patternType="solid">
        <fgColor indexed="53"/>
        <bgColor indexed="64"/>
      </patternFill>
    </fill>
    <fill>
      <patternFill patternType="lightDown">
        <bgColor indexed="22"/>
      </patternFill>
    </fill>
    <fill>
      <patternFill patternType="solid">
        <fgColor indexed="47"/>
        <bgColor indexed="64"/>
      </patternFill>
    </fill>
    <fill>
      <patternFill patternType="solid">
        <fgColor indexed="52"/>
        <bgColor indexed="64"/>
      </patternFill>
    </fill>
    <fill>
      <patternFill patternType="solid">
        <fgColor indexed="43"/>
        <bgColor indexed="64"/>
      </patternFill>
    </fill>
    <fill>
      <patternFill patternType="solid">
        <fgColor indexed="50"/>
        <bgColor indexed="64"/>
      </patternFill>
    </fill>
    <fill>
      <patternFill patternType="solid">
        <fgColor indexed="19"/>
        <bgColor indexed="64"/>
      </patternFill>
    </fill>
    <fill>
      <patternFill patternType="solid">
        <fgColor indexed="41"/>
        <bgColor indexed="64"/>
      </patternFill>
    </fill>
    <fill>
      <patternFill patternType="solid">
        <fgColor indexed="15"/>
        <bgColor indexed="64"/>
      </patternFill>
    </fill>
    <fill>
      <patternFill patternType="solid">
        <fgColor indexed="44"/>
        <bgColor indexed="64"/>
      </patternFill>
    </fill>
    <fill>
      <patternFill patternType="darkDown">
        <bgColor indexed="22"/>
      </patternFill>
    </fill>
    <fill>
      <patternFill patternType="solid">
        <fgColor indexed="51"/>
        <bgColor indexed="64"/>
      </patternFill>
    </fill>
    <fill>
      <patternFill patternType="solid">
        <fgColor indexed="42"/>
        <bgColor indexed="64"/>
      </patternFill>
    </fill>
    <fill>
      <patternFill patternType="lightUp"/>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FFFF"/>
        <bgColor indexed="64"/>
      </patternFill>
    </fill>
    <fill>
      <patternFill patternType="darkUp">
        <bgColor theme="0" tint="-0.249977111117893"/>
      </patternFill>
    </fill>
    <fill>
      <patternFill patternType="lightUp">
        <bgColor theme="0" tint="-0.249977111117893"/>
      </patternFill>
    </fill>
    <fill>
      <patternFill patternType="solid">
        <fgColor rgb="FFFFC000"/>
        <bgColor indexed="64"/>
      </patternFill>
    </fill>
    <fill>
      <patternFill patternType="solid">
        <fgColor indexed="65"/>
        <bgColor indexed="64"/>
      </patternFill>
    </fill>
  </fills>
  <borders count="102">
    <border>
      <left/>
      <right/>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auto="1"/>
      </right>
      <top/>
      <bottom style="dashed">
        <color auto="1"/>
      </bottom>
      <diagonal/>
    </border>
    <border>
      <left style="medium">
        <color indexed="64"/>
      </left>
      <right style="thin">
        <color indexed="64"/>
      </right>
      <top style="medium">
        <color indexed="64"/>
      </top>
      <bottom style="mediumDashed">
        <color indexed="64"/>
      </bottom>
      <diagonal/>
    </border>
    <border>
      <left style="thin">
        <color indexed="64"/>
      </left>
      <right style="thin">
        <color indexed="64"/>
      </right>
      <top style="medium">
        <color indexed="64"/>
      </top>
      <bottom style="mediumDashed">
        <color indexed="64"/>
      </bottom>
      <diagonal/>
    </border>
    <border>
      <left style="thin">
        <color indexed="64"/>
      </left>
      <right style="double">
        <color indexed="64"/>
      </right>
      <top style="medium">
        <color indexed="64"/>
      </top>
      <bottom style="mediumDashed">
        <color indexed="64"/>
      </bottom>
      <diagonal/>
    </border>
    <border>
      <left style="double">
        <color indexed="64"/>
      </left>
      <right style="thin">
        <color indexed="64"/>
      </right>
      <top style="medium">
        <color indexed="64"/>
      </top>
      <bottom style="mediumDashed">
        <color indexed="64"/>
      </bottom>
      <diagonal/>
    </border>
    <border>
      <left/>
      <right style="medium">
        <color indexed="64"/>
      </right>
      <top style="medium">
        <color indexed="64"/>
      </top>
      <bottom style="mediumDashed">
        <color indexed="64"/>
      </bottom>
      <diagonal/>
    </border>
    <border>
      <left style="thin">
        <color indexed="64"/>
      </left>
      <right/>
      <top style="medium">
        <color indexed="64"/>
      </top>
      <bottom style="mediumDashed">
        <color indexed="64"/>
      </bottom>
      <diagonal/>
    </border>
    <border>
      <left/>
      <right style="thin">
        <color indexed="64"/>
      </right>
      <top style="medium">
        <color indexed="64"/>
      </top>
      <bottom style="mediumDashed">
        <color indexed="64"/>
      </bottom>
      <diagonal/>
    </border>
    <border>
      <left style="hair">
        <color indexed="64"/>
      </left>
      <right style="medium">
        <color indexed="64"/>
      </right>
      <top style="thin">
        <color indexed="64"/>
      </top>
      <bottom style="medium">
        <color indexed="64"/>
      </bottom>
      <diagonal/>
    </border>
  </borders>
  <cellStyleXfs count="24">
    <xf numFmtId="0" fontId="0" fillId="0" borderId="0"/>
    <xf numFmtId="169" fontId="10"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9" fontId="1" fillId="0" borderId="0" applyFont="0" applyFill="0" applyBorder="0" applyAlignment="0" applyProtection="0"/>
    <xf numFmtId="0" fontId="3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26" borderId="0" applyNumberFormat="0" applyBorder="0" applyAlignment="0" applyProtection="0"/>
    <xf numFmtId="0" fontId="31" fillId="29" borderId="0" applyNumberFormat="0" applyBorder="0" applyAlignment="0" applyProtection="0"/>
    <xf numFmtId="0" fontId="31" fillId="32" borderId="0" applyNumberFormat="0" applyBorder="0" applyAlignment="0" applyProtection="0"/>
    <xf numFmtId="0" fontId="32" fillId="33"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32" fillId="34"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cellStyleXfs>
  <cellXfs count="1356">
    <xf numFmtId="0" fontId="0" fillId="0" borderId="0" xfId="0"/>
    <xf numFmtId="0" fontId="15" fillId="2" borderId="1" xfId="0" applyFont="1" applyFill="1" applyBorder="1" applyAlignment="1" applyProtection="1">
      <alignment vertical="center"/>
      <protection locked="0"/>
    </xf>
    <xf numFmtId="0" fontId="15" fillId="2" borderId="2" xfId="0" applyFont="1" applyFill="1" applyBorder="1" applyAlignment="1" applyProtection="1">
      <alignment vertical="center"/>
      <protection locked="0"/>
    </xf>
    <xf numFmtId="0" fontId="15" fillId="2" borderId="3"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15" fillId="2" borderId="5" xfId="0" applyFont="1" applyFill="1" applyBorder="1" applyAlignment="1" applyProtection="1">
      <alignment vertical="center" wrapText="1"/>
      <protection locked="0"/>
    </xf>
    <xf numFmtId="0" fontId="15" fillId="2" borderId="6" xfId="0" applyFont="1" applyFill="1" applyBorder="1" applyAlignment="1" applyProtection="1">
      <alignment vertical="center" wrapText="1"/>
      <protection locked="0"/>
    </xf>
    <xf numFmtId="0" fontId="15" fillId="2" borderId="7" xfId="0" applyFont="1" applyFill="1" applyBorder="1" applyProtection="1">
      <protection locked="0"/>
    </xf>
    <xf numFmtId="49" fontId="14" fillId="0" borderId="1" xfId="0" applyNumberFormat="1" applyFont="1" applyBorder="1" applyAlignment="1">
      <alignment horizontal="left" vertical="center"/>
    </xf>
    <xf numFmtId="0" fontId="13" fillId="3" borderId="0" xfId="0" applyFont="1" applyFill="1" applyAlignment="1">
      <alignment vertical="top"/>
    </xf>
    <xf numFmtId="0" fontId="8" fillId="3" borderId="0" xfId="0" applyFont="1" applyFill="1"/>
    <xf numFmtId="0" fontId="8" fillId="0" borderId="0" xfId="0" applyFont="1"/>
    <xf numFmtId="0" fontId="14" fillId="3" borderId="0" xfId="0" applyFont="1" applyFill="1" applyAlignment="1">
      <alignment vertical="center"/>
    </xf>
    <xf numFmtId="0" fontId="15" fillId="3" borderId="0" xfId="0" applyFont="1" applyFill="1" applyAlignment="1">
      <alignment vertical="center"/>
    </xf>
    <xf numFmtId="0" fontId="15" fillId="3" borderId="0" xfId="0" applyFont="1" applyFill="1" applyAlignment="1">
      <alignment horizontal="center" vertical="center"/>
    </xf>
    <xf numFmtId="0" fontId="15" fillId="3" borderId="0" xfId="0" applyFont="1" applyFill="1"/>
    <xf numFmtId="0" fontId="16" fillId="3" borderId="0" xfId="0" applyFont="1" applyFill="1" applyAlignment="1">
      <alignment horizontal="left" vertical="center"/>
    </xf>
    <xf numFmtId="0" fontId="15" fillId="3" borderId="0" xfId="0" applyFont="1" applyFill="1" applyAlignment="1">
      <alignment horizontal="left" vertical="center"/>
    </xf>
    <xf numFmtId="0" fontId="14" fillId="3" borderId="0" xfId="0" applyFont="1" applyFill="1" applyAlignment="1">
      <alignment horizontal="left" vertical="center"/>
    </xf>
    <xf numFmtId="0" fontId="15" fillId="0" borderId="0" xfId="0" applyFont="1"/>
    <xf numFmtId="0" fontId="14" fillId="3" borderId="8" xfId="0" applyFont="1" applyFill="1" applyBorder="1" applyAlignment="1">
      <alignment vertical="center"/>
    </xf>
    <xf numFmtId="0" fontId="14" fillId="3" borderId="9" xfId="0" applyFont="1" applyFill="1" applyBorder="1" applyAlignment="1">
      <alignment vertical="center"/>
    </xf>
    <xf numFmtId="0" fontId="14" fillId="3" borderId="2" xfId="0" applyFont="1" applyFill="1" applyBorder="1" applyAlignment="1">
      <alignment vertical="center"/>
    </xf>
    <xf numFmtId="0" fontId="14" fillId="3" borderId="7"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vertical="center" wrapText="1"/>
    </xf>
    <xf numFmtId="0" fontId="14" fillId="3" borderId="6" xfId="0" applyFont="1" applyFill="1" applyBorder="1" applyAlignment="1">
      <alignment vertical="center"/>
    </xf>
    <xf numFmtId="0" fontId="14" fillId="3" borderId="11" xfId="0" applyFont="1" applyFill="1" applyBorder="1" applyAlignment="1">
      <alignment vertical="center"/>
    </xf>
    <xf numFmtId="0" fontId="14" fillId="3" borderId="0" xfId="0" applyFont="1" applyFill="1" applyAlignment="1">
      <alignment vertical="center" wrapText="1"/>
    </xf>
    <xf numFmtId="0" fontId="14" fillId="3" borderId="4" xfId="0" applyFont="1" applyFill="1" applyBorder="1" applyAlignment="1">
      <alignment vertical="center"/>
    </xf>
    <xf numFmtId="0" fontId="14" fillId="3" borderId="11" xfId="0" applyFont="1" applyFill="1" applyBorder="1" applyAlignment="1">
      <alignment horizontal="center" vertical="center"/>
    </xf>
    <xf numFmtId="0" fontId="14" fillId="0" borderId="12" xfId="0" applyFont="1" applyBorder="1" applyAlignment="1">
      <alignment horizontal="center"/>
    </xf>
    <xf numFmtId="0" fontId="14" fillId="0" borderId="13" xfId="0" applyFont="1" applyBorder="1" applyAlignment="1">
      <alignment horizontal="center"/>
    </xf>
    <xf numFmtId="0" fontId="15" fillId="3" borderId="14" xfId="0" applyFont="1" applyFill="1" applyBorder="1" applyAlignment="1">
      <alignment vertical="center"/>
    </xf>
    <xf numFmtId="0" fontId="15" fillId="3" borderId="16" xfId="0" applyFont="1" applyFill="1" applyBorder="1" applyAlignment="1">
      <alignment vertical="center"/>
    </xf>
    <xf numFmtId="0" fontId="15" fillId="4" borderId="0" xfId="0" quotePrefix="1" applyFont="1" applyFill="1" applyAlignment="1">
      <alignment horizontal="center"/>
    </xf>
    <xf numFmtId="0" fontId="15" fillId="4" borderId="4" xfId="0" applyFont="1" applyFill="1" applyBorder="1" applyAlignment="1">
      <alignment horizontal="center"/>
    </xf>
    <xf numFmtId="0" fontId="15" fillId="3" borderId="17" xfId="0" applyFont="1" applyFill="1" applyBorder="1" applyAlignment="1">
      <alignment vertical="center"/>
    </xf>
    <xf numFmtId="2" fontId="15" fillId="3" borderId="18" xfId="0" quotePrefix="1" applyNumberFormat="1" applyFont="1" applyFill="1" applyBorder="1" applyAlignment="1">
      <alignment vertical="center"/>
    </xf>
    <xf numFmtId="0" fontId="15" fillId="3" borderId="18" xfId="0" applyFont="1" applyFill="1" applyBorder="1" applyAlignment="1">
      <alignment vertical="center"/>
    </xf>
    <xf numFmtId="0" fontId="15" fillId="3" borderId="19" xfId="0" applyFont="1" applyFill="1" applyBorder="1" applyAlignment="1">
      <alignment vertical="center"/>
    </xf>
    <xf numFmtId="169" fontId="15" fillId="5" borderId="18" xfId="1" applyFont="1" applyFill="1" applyBorder="1" applyProtection="1"/>
    <xf numFmtId="42" fontId="15" fillId="5" borderId="19" xfId="0" applyNumberFormat="1" applyFont="1" applyFill="1" applyBorder="1"/>
    <xf numFmtId="0" fontId="15" fillId="3" borderId="11" xfId="0" applyFont="1" applyFill="1" applyBorder="1" applyAlignment="1">
      <alignment vertical="center" wrapText="1"/>
    </xf>
    <xf numFmtId="2" fontId="15" fillId="3" borderId="0" xfId="0" quotePrefix="1" applyNumberFormat="1" applyFont="1" applyFill="1" applyAlignment="1">
      <alignment vertical="center"/>
    </xf>
    <xf numFmtId="0" fontId="15" fillId="3" borderId="4" xfId="0" applyFont="1" applyFill="1" applyBorder="1" applyAlignment="1">
      <alignment vertical="center"/>
    </xf>
    <xf numFmtId="42" fontId="15" fillId="5" borderId="0" xfId="0" applyNumberFormat="1" applyFont="1" applyFill="1"/>
    <xf numFmtId="42" fontId="15" fillId="5" borderId="4" xfId="0" applyNumberFormat="1" applyFont="1" applyFill="1" applyBorder="1"/>
    <xf numFmtId="0" fontId="15" fillId="3" borderId="11" xfId="0" applyFont="1" applyFill="1" applyBorder="1" applyAlignment="1">
      <alignment vertical="center"/>
    </xf>
    <xf numFmtId="42" fontId="15" fillId="5" borderId="11" xfId="0" applyNumberFormat="1" applyFont="1" applyFill="1" applyBorder="1" applyAlignment="1">
      <alignment horizontal="right" vertical="center"/>
    </xf>
    <xf numFmtId="169" fontId="15" fillId="5" borderId="17" xfId="1" applyFont="1" applyFill="1" applyBorder="1" applyAlignment="1" applyProtection="1">
      <alignment horizontal="right" vertical="center"/>
    </xf>
    <xf numFmtId="42" fontId="15" fillId="4" borderId="18" xfId="0" applyNumberFormat="1" applyFont="1" applyFill="1" applyBorder="1"/>
    <xf numFmtId="0" fontId="15" fillId="3" borderId="20" xfId="0" applyFont="1" applyFill="1" applyBorder="1" applyAlignment="1">
      <alignment vertical="center"/>
    </xf>
    <xf numFmtId="0" fontId="15" fillId="3" borderId="21" xfId="0" applyFont="1" applyFill="1" applyBorder="1" applyAlignment="1">
      <alignment vertical="center"/>
    </xf>
    <xf numFmtId="0" fontId="15" fillId="3" borderId="22" xfId="0" applyFont="1" applyFill="1" applyBorder="1" applyAlignment="1">
      <alignment vertical="center"/>
    </xf>
    <xf numFmtId="42" fontId="15" fillId="5" borderId="16" xfId="0" applyNumberFormat="1" applyFont="1" applyFill="1" applyBorder="1"/>
    <xf numFmtId="0" fontId="15" fillId="3" borderId="11" xfId="0" applyFont="1" applyFill="1" applyBorder="1" applyAlignment="1">
      <alignment horizontal="right" vertical="center"/>
    </xf>
    <xf numFmtId="165" fontId="15" fillId="5" borderId="11" xfId="3" applyNumberFormat="1" applyFont="1" applyFill="1" applyBorder="1" applyAlignment="1" applyProtection="1">
      <alignment horizontal="right" vertical="center"/>
    </xf>
    <xf numFmtId="0" fontId="15" fillId="5" borderId="11" xfId="0" applyFont="1" applyFill="1" applyBorder="1" applyAlignment="1">
      <alignment horizontal="right" vertical="center"/>
    </xf>
    <xf numFmtId="168" fontId="15" fillId="5" borderId="17" xfId="0" applyNumberFormat="1" applyFont="1" applyFill="1" applyBorder="1" applyAlignment="1">
      <alignment horizontal="right" vertical="center"/>
    </xf>
    <xf numFmtId="42" fontId="15" fillId="5" borderId="21" xfId="0" applyNumberFormat="1" applyFont="1" applyFill="1" applyBorder="1"/>
    <xf numFmtId="0" fontId="15" fillId="3" borderId="7" xfId="0" applyFont="1" applyFill="1" applyBorder="1" applyAlignment="1">
      <alignment vertical="center"/>
    </xf>
    <xf numFmtId="0" fontId="15" fillId="3" borderId="10" xfId="0" applyFont="1" applyFill="1" applyBorder="1" applyAlignment="1">
      <alignment vertical="center"/>
    </xf>
    <xf numFmtId="0" fontId="15" fillId="3" borderId="6" xfId="0" applyFont="1" applyFill="1" applyBorder="1"/>
    <xf numFmtId="0" fontId="19" fillId="3" borderId="0" xfId="0" applyFont="1" applyFill="1" applyAlignment="1">
      <alignment vertical="center"/>
    </xf>
    <xf numFmtId="0" fontId="14" fillId="3" borderId="23" xfId="0" applyFont="1" applyFill="1" applyBorder="1" applyAlignment="1">
      <alignment vertical="center" wrapText="1"/>
    </xf>
    <xf numFmtId="0" fontId="14" fillId="3" borderId="24" xfId="0" applyFont="1" applyFill="1" applyBorder="1" applyAlignment="1">
      <alignment vertical="top" wrapText="1"/>
    </xf>
    <xf numFmtId="0" fontId="14" fillId="3" borderId="25" xfId="0" applyFont="1" applyFill="1" applyBorder="1" applyAlignment="1">
      <alignment vertical="top" wrapText="1"/>
    </xf>
    <xf numFmtId="0" fontId="15" fillId="3" borderId="26" xfId="0" applyFont="1" applyFill="1" applyBorder="1" applyAlignment="1">
      <alignment vertical="center"/>
    </xf>
    <xf numFmtId="3" fontId="15" fillId="5" borderId="27" xfId="0" applyNumberFormat="1" applyFont="1" applyFill="1" applyBorder="1" applyAlignment="1">
      <alignment horizontal="right" vertical="center"/>
    </xf>
    <xf numFmtId="0" fontId="15" fillId="4" borderId="27" xfId="0" applyFont="1" applyFill="1" applyBorder="1" applyAlignment="1">
      <alignment horizontal="center" vertical="center"/>
    </xf>
    <xf numFmtId="0" fontId="15" fillId="3" borderId="28" xfId="0" applyFont="1" applyFill="1" applyBorder="1" applyAlignment="1">
      <alignment vertical="center"/>
    </xf>
    <xf numFmtId="3" fontId="15" fillId="5" borderId="29" xfId="0" applyNumberFormat="1" applyFont="1" applyFill="1" applyBorder="1" applyAlignment="1">
      <alignment horizontal="right" vertical="center"/>
    </xf>
    <xf numFmtId="3" fontId="15" fillId="4" borderId="29" xfId="0" applyNumberFormat="1" applyFont="1" applyFill="1" applyBorder="1" applyAlignment="1">
      <alignment horizontal="right" vertical="center"/>
    </xf>
    <xf numFmtId="0" fontId="14" fillId="3" borderId="5" xfId="0" applyFont="1" applyFill="1" applyBorder="1" applyAlignment="1">
      <alignment vertical="center"/>
    </xf>
    <xf numFmtId="0" fontId="15" fillId="4" borderId="30" xfId="0" quotePrefix="1" applyFont="1" applyFill="1" applyBorder="1" applyAlignment="1">
      <alignment horizontal="center" vertical="center"/>
    </xf>
    <xf numFmtId="0" fontId="14" fillId="4" borderId="30" xfId="0" quotePrefix="1" applyFont="1" applyFill="1" applyBorder="1" applyAlignment="1">
      <alignment horizontal="center"/>
    </xf>
    <xf numFmtId="0" fontId="19" fillId="3" borderId="0" xfId="0" applyFont="1" applyFill="1"/>
    <xf numFmtId="0" fontId="21" fillId="3" borderId="0" xfId="0" applyFont="1" applyFill="1"/>
    <xf numFmtId="0" fontId="15" fillId="3" borderId="8" xfId="0" applyFont="1" applyFill="1" applyBorder="1" applyAlignment="1">
      <alignment vertical="center"/>
    </xf>
    <xf numFmtId="9" fontId="15" fillId="3" borderId="2" xfId="3" applyFont="1" applyFill="1" applyBorder="1" applyAlignment="1" applyProtection="1">
      <alignment vertical="center"/>
    </xf>
    <xf numFmtId="9" fontId="15" fillId="3" borderId="4" xfId="3" applyFont="1" applyFill="1" applyBorder="1" applyAlignment="1" applyProtection="1">
      <alignment vertical="center"/>
    </xf>
    <xf numFmtId="9" fontId="15" fillId="3" borderId="6" xfId="3" applyFont="1" applyFill="1" applyBorder="1" applyAlignment="1" applyProtection="1">
      <alignment vertical="center"/>
    </xf>
    <xf numFmtId="0" fontId="14" fillId="2" borderId="2" xfId="0" applyFont="1" applyFill="1" applyBorder="1" applyAlignment="1">
      <alignment vertical="center"/>
    </xf>
    <xf numFmtId="0" fontId="17" fillId="3" borderId="0" xfId="0" applyFont="1" applyFill="1" applyAlignment="1">
      <alignment vertical="center"/>
    </xf>
    <xf numFmtId="168" fontId="15" fillId="3" borderId="0" xfId="0" applyNumberFormat="1" applyFont="1" applyFill="1" applyAlignment="1">
      <alignment horizontal="right" vertical="center"/>
    </xf>
    <xf numFmtId="0" fontId="14" fillId="5" borderId="4" xfId="0" applyFont="1" applyFill="1" applyBorder="1" applyAlignment="1">
      <alignment vertical="center"/>
    </xf>
    <xf numFmtId="14" fontId="15" fillId="3" borderId="0" xfId="0" applyNumberFormat="1" applyFont="1" applyFill="1" applyAlignment="1">
      <alignment horizontal="right" vertical="center"/>
    </xf>
    <xf numFmtId="0" fontId="15" fillId="4" borderId="6" xfId="0" quotePrefix="1" applyFont="1" applyFill="1" applyBorder="1" applyAlignment="1">
      <alignment horizontal="center"/>
    </xf>
    <xf numFmtId="0" fontId="17" fillId="3" borderId="0" xfId="0" quotePrefix="1" applyFont="1" applyFill="1" applyAlignment="1">
      <alignment vertical="center"/>
    </xf>
    <xf numFmtId="2" fontId="15" fillId="3" borderId="0" xfId="0" applyNumberFormat="1" applyFont="1" applyFill="1" applyAlignment="1">
      <alignment horizontal="right" vertical="center"/>
    </xf>
    <xf numFmtId="2" fontId="15" fillId="3" borderId="0" xfId="0" applyNumberFormat="1" applyFont="1" applyFill="1" applyAlignment="1">
      <alignment vertical="center"/>
    </xf>
    <xf numFmtId="1" fontId="15" fillId="3" borderId="0" xfId="0" applyNumberFormat="1" applyFont="1" applyFill="1" applyAlignment="1">
      <alignment horizontal="right" vertical="center"/>
    </xf>
    <xf numFmtId="0" fontId="5" fillId="3" borderId="0" xfId="0" applyFont="1" applyFill="1" applyAlignment="1">
      <alignment horizontal="left" vertical="center" wrapText="1"/>
    </xf>
    <xf numFmtId="1" fontId="5" fillId="3" borderId="0" xfId="0" applyNumberFormat="1" applyFont="1" applyFill="1" applyAlignment="1">
      <alignment horizontal="right"/>
    </xf>
    <xf numFmtId="0" fontId="5" fillId="3" borderId="0" xfId="0" applyFont="1" applyFill="1"/>
    <xf numFmtId="0" fontId="5" fillId="0" borderId="0" xfId="0" applyFont="1"/>
    <xf numFmtId="49" fontId="20" fillId="3" borderId="0" xfId="0" applyNumberFormat="1" applyFont="1" applyFill="1" applyAlignment="1">
      <alignment horizontal="left" vertical="center"/>
    </xf>
    <xf numFmtId="0" fontId="14" fillId="0" borderId="32" xfId="0" applyFont="1" applyBorder="1" applyAlignment="1">
      <alignment horizontal="left" vertical="center" wrapText="1"/>
    </xf>
    <xf numFmtId="0" fontId="14" fillId="0" borderId="32" xfId="0" applyFont="1" applyBorder="1" applyAlignment="1">
      <alignment vertical="center" wrapText="1"/>
    </xf>
    <xf numFmtId="1" fontId="14" fillId="0" borderId="32" xfId="0" applyNumberFormat="1" applyFont="1" applyBorder="1" applyAlignment="1">
      <alignment horizontal="left" vertical="center"/>
    </xf>
    <xf numFmtId="0" fontId="14" fillId="0" borderId="33" xfId="0" applyFont="1" applyBorder="1" applyAlignment="1">
      <alignment vertical="center" wrapText="1"/>
    </xf>
    <xf numFmtId="0" fontId="4" fillId="5" borderId="34" xfId="0" applyFont="1" applyFill="1" applyBorder="1" applyAlignment="1">
      <alignment vertical="center"/>
    </xf>
    <xf numFmtId="49" fontId="15" fillId="3" borderId="0" xfId="0" applyNumberFormat="1" applyFont="1" applyFill="1" applyAlignment="1">
      <alignment horizontal="center" vertical="center"/>
    </xf>
    <xf numFmtId="0" fontId="15" fillId="3" borderId="0" xfId="0" applyFont="1" applyFill="1" applyAlignment="1">
      <alignment horizontal="left" vertical="center" wrapText="1"/>
    </xf>
    <xf numFmtId="1" fontId="15" fillId="3" borderId="0" xfId="0" applyNumberFormat="1" applyFont="1" applyFill="1" applyAlignment="1">
      <alignment horizontal="right"/>
    </xf>
    <xf numFmtId="0" fontId="11" fillId="3" borderId="0" xfId="0" applyFont="1" applyFill="1" applyAlignment="1">
      <alignment wrapText="1"/>
    </xf>
    <xf numFmtId="0" fontId="11" fillId="0" borderId="0" xfId="0" applyFont="1" applyAlignment="1">
      <alignment wrapText="1"/>
    </xf>
    <xf numFmtId="0" fontId="0" fillId="0" borderId="0" xfId="0" applyAlignment="1">
      <alignment wrapText="1"/>
    </xf>
    <xf numFmtId="49" fontId="5" fillId="0" borderId="0" xfId="0" applyNumberFormat="1" applyFont="1" applyAlignment="1">
      <alignment horizontal="center" vertical="center"/>
    </xf>
    <xf numFmtId="0" fontId="5" fillId="0" borderId="0" xfId="0" applyFont="1" applyAlignment="1">
      <alignment wrapText="1"/>
    </xf>
    <xf numFmtId="0" fontId="11" fillId="0" borderId="0" xfId="0" applyFont="1"/>
    <xf numFmtId="0" fontId="5" fillId="0" borderId="0" xfId="0" applyFont="1" applyAlignment="1">
      <alignment horizontal="left" vertical="center" wrapText="1"/>
    </xf>
    <xf numFmtId="1" fontId="5" fillId="0" borderId="0" xfId="0" applyNumberFormat="1" applyFont="1" applyAlignment="1">
      <alignment horizontal="right"/>
    </xf>
    <xf numFmtId="0" fontId="15" fillId="2" borderId="27" xfId="0" applyFont="1" applyFill="1" applyBorder="1" applyAlignment="1" applyProtection="1">
      <alignment horizontal="left" vertical="center" wrapText="1"/>
      <protection locked="0"/>
    </xf>
    <xf numFmtId="3" fontId="15" fillId="2" borderId="27" xfId="0" applyNumberFormat="1" applyFont="1" applyFill="1" applyBorder="1" applyAlignment="1" applyProtection="1">
      <alignment horizontal="left" vertical="center" wrapText="1"/>
      <protection locked="0"/>
    </xf>
    <xf numFmtId="1" fontId="15" fillId="2" borderId="27" xfId="0" applyNumberFormat="1" applyFont="1" applyFill="1" applyBorder="1" applyAlignment="1" applyProtection="1">
      <alignment horizontal="left" vertical="center" wrapText="1"/>
      <protection locked="0"/>
    </xf>
    <xf numFmtId="0" fontId="15" fillId="2" borderId="27" xfId="0" applyFont="1" applyFill="1" applyBorder="1" applyProtection="1">
      <protection locked="0"/>
    </xf>
    <xf numFmtId="0" fontId="15" fillId="2" borderId="27" xfId="0" applyFont="1" applyFill="1" applyBorder="1" applyAlignment="1" applyProtection="1">
      <alignment horizontal="left" vertical="center"/>
      <protection locked="0"/>
    </xf>
    <xf numFmtId="0" fontId="5" fillId="3" borderId="0" xfId="0" applyFont="1" applyFill="1" applyAlignment="1">
      <alignment horizontal="left" vertical="center"/>
    </xf>
    <xf numFmtId="0" fontId="15" fillId="0" borderId="35" xfId="0" applyFont="1" applyBorder="1" applyAlignment="1">
      <alignment horizontal="left" vertical="center" wrapText="1"/>
    </xf>
    <xf numFmtId="0" fontId="14" fillId="0" borderId="35" xfId="0" applyFont="1" applyBorder="1" applyAlignment="1">
      <alignment vertical="center" wrapText="1"/>
    </xf>
    <xf numFmtId="0" fontId="14" fillId="0" borderId="35" xfId="0" applyFont="1" applyBorder="1" applyAlignment="1">
      <alignment horizontal="left" vertical="center" wrapText="1"/>
    </xf>
    <xf numFmtId="0" fontId="14" fillId="0" borderId="35" xfId="0" quotePrefix="1" applyFont="1" applyBorder="1" applyAlignment="1">
      <alignment horizontal="left" vertical="center" wrapText="1"/>
    </xf>
    <xf numFmtId="49" fontId="14" fillId="0" borderId="26" xfId="0" applyNumberFormat="1" applyFont="1" applyBorder="1" applyAlignment="1">
      <alignment horizontal="left" vertical="center"/>
    </xf>
    <xf numFmtId="0" fontId="14" fillId="0" borderId="27" xfId="0" applyFont="1" applyBorder="1" applyAlignment="1">
      <alignment horizontal="left" vertical="center" wrapText="1"/>
    </xf>
    <xf numFmtId="0" fontId="15" fillId="0" borderId="27" xfId="0" applyFont="1" applyBorder="1" applyAlignment="1">
      <alignment horizontal="left" vertical="center" wrapText="1"/>
    </xf>
    <xf numFmtId="0" fontId="15" fillId="0" borderId="35" xfId="0" applyFont="1" applyBorder="1" applyAlignment="1">
      <alignment vertical="center" wrapText="1"/>
    </xf>
    <xf numFmtId="0" fontId="14" fillId="0" borderId="36" xfId="0" applyFont="1" applyBorder="1" applyAlignment="1">
      <alignment vertical="center" wrapText="1"/>
    </xf>
    <xf numFmtId="0" fontId="15" fillId="3" borderId="11" xfId="0" quotePrefix="1" applyFont="1" applyFill="1" applyBorder="1" applyAlignment="1">
      <alignment horizontal="center"/>
    </xf>
    <xf numFmtId="0" fontId="5" fillId="0" borderId="0" xfId="0" applyFont="1" applyAlignment="1">
      <alignment horizontal="left" vertical="center"/>
    </xf>
    <xf numFmtId="0" fontId="5" fillId="3" borderId="0" xfId="0" applyFont="1" applyFill="1" applyAlignment="1">
      <alignment horizontal="center" wrapText="1"/>
    </xf>
    <xf numFmtId="0" fontId="5" fillId="3" borderId="0" xfId="0" applyFont="1" applyFill="1" applyAlignment="1">
      <alignment wrapText="1"/>
    </xf>
    <xf numFmtId="1" fontId="14" fillId="0" borderId="23" xfId="0" applyNumberFormat="1" applyFont="1" applyBorder="1" applyAlignment="1">
      <alignment horizontal="left" vertical="center" wrapText="1"/>
    </xf>
    <xf numFmtId="0" fontId="14" fillId="0" borderId="24" xfId="0" applyFont="1" applyBorder="1" applyAlignment="1">
      <alignment horizontal="left" vertical="center" wrapText="1"/>
    </xf>
    <xf numFmtId="0" fontId="14" fillId="0" borderId="24" xfId="0" applyFont="1" applyBorder="1" applyAlignment="1">
      <alignment horizontal="center" vertical="center" wrapText="1"/>
    </xf>
    <xf numFmtId="20" fontId="15" fillId="3" borderId="0" xfId="0" applyNumberFormat="1" applyFont="1" applyFill="1" applyAlignment="1">
      <alignment horizontal="center"/>
    </xf>
    <xf numFmtId="1" fontId="15" fillId="3" borderId="0" xfId="0" applyNumberFormat="1" applyFont="1" applyFill="1" applyAlignment="1">
      <alignment horizontal="left" vertical="center"/>
    </xf>
    <xf numFmtId="1" fontId="15" fillId="3" borderId="0" xfId="0" applyNumberFormat="1" applyFont="1" applyFill="1" applyAlignment="1">
      <alignment horizontal="center" vertical="center" wrapText="1"/>
    </xf>
    <xf numFmtId="1" fontId="15" fillId="3" borderId="0" xfId="0" applyNumberFormat="1" applyFont="1" applyFill="1" applyAlignment="1">
      <alignment horizontal="left" vertical="center" wrapText="1"/>
    </xf>
    <xf numFmtId="0" fontId="15" fillId="3" borderId="0" xfId="0" applyFont="1" applyFill="1" applyAlignment="1">
      <alignment horizontal="center" wrapText="1"/>
    </xf>
    <xf numFmtId="0" fontId="15" fillId="3" borderId="0" xfId="0" applyFont="1" applyFill="1" applyAlignment="1">
      <alignment wrapText="1"/>
    </xf>
    <xf numFmtId="0" fontId="5" fillId="0" borderId="0" xfId="0" applyFont="1" applyAlignment="1">
      <alignment horizontal="center" wrapText="1"/>
    </xf>
    <xf numFmtId="0" fontId="15" fillId="2" borderId="35" xfId="0" applyFont="1" applyFill="1" applyBorder="1" applyAlignment="1" applyProtection="1">
      <alignment horizontal="left" vertical="center" wrapText="1"/>
      <protection locked="0"/>
    </xf>
    <xf numFmtId="0" fontId="15" fillId="2" borderId="35"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left" vertical="center" wrapText="1"/>
      <protection locked="0"/>
    </xf>
    <xf numFmtId="0" fontId="15" fillId="2" borderId="27" xfId="0" applyFont="1" applyFill="1" applyBorder="1" applyAlignment="1" applyProtection="1">
      <alignment horizontal="center" vertical="center" wrapText="1"/>
      <protection locked="0"/>
    </xf>
    <xf numFmtId="20" fontId="15" fillId="2" borderId="24" xfId="0" applyNumberFormat="1" applyFont="1" applyFill="1" applyBorder="1" applyAlignment="1" applyProtection="1">
      <alignment horizontal="center"/>
      <protection locked="0"/>
    </xf>
    <xf numFmtId="20" fontId="15" fillId="2" borderId="38" xfId="0" applyNumberFormat="1" applyFont="1" applyFill="1" applyBorder="1" applyAlignment="1" applyProtection="1">
      <alignment horizontal="center"/>
      <protection locked="0"/>
    </xf>
    <xf numFmtId="20" fontId="15" fillId="2" borderId="35" xfId="0" applyNumberFormat="1" applyFont="1" applyFill="1" applyBorder="1" applyAlignment="1" applyProtection="1">
      <alignment horizontal="center"/>
      <protection locked="0"/>
    </xf>
    <xf numFmtId="20" fontId="15" fillId="2" borderId="39" xfId="0" applyNumberFormat="1" applyFont="1" applyFill="1" applyBorder="1" applyAlignment="1" applyProtection="1">
      <alignment horizontal="center"/>
      <protection locked="0"/>
    </xf>
    <xf numFmtId="20" fontId="15" fillId="2" borderId="27" xfId="0" applyNumberFormat="1" applyFont="1" applyFill="1" applyBorder="1" applyAlignment="1" applyProtection="1">
      <alignment horizontal="center"/>
      <protection locked="0"/>
    </xf>
    <xf numFmtId="0" fontId="14" fillId="0" borderId="32" xfId="0" applyFont="1" applyBorder="1" applyAlignment="1">
      <alignment vertical="top" wrapText="1"/>
    </xf>
    <xf numFmtId="0" fontId="15" fillId="0" borderId="0" xfId="0" applyFont="1" applyAlignment="1">
      <alignment horizontal="left" vertical="center"/>
    </xf>
    <xf numFmtId="0" fontId="15" fillId="2" borderId="24" xfId="0" applyFont="1" applyFill="1" applyBorder="1" applyAlignment="1" applyProtection="1">
      <alignment horizontal="left" vertical="center" wrapText="1"/>
      <protection locked="0"/>
    </xf>
    <xf numFmtId="3" fontId="15" fillId="2" borderId="24" xfId="0" applyNumberFormat="1" applyFont="1" applyFill="1" applyBorder="1" applyAlignment="1" applyProtection="1">
      <alignment horizontal="left" vertical="center" wrapText="1"/>
      <protection locked="0"/>
    </xf>
    <xf numFmtId="0" fontId="15" fillId="2" borderId="25" xfId="0" applyFont="1" applyFill="1" applyBorder="1" applyProtection="1">
      <protection locked="0"/>
    </xf>
    <xf numFmtId="0" fontId="15" fillId="2" borderId="40" xfId="0" applyFont="1" applyFill="1" applyBorder="1" applyProtection="1">
      <protection locked="0"/>
    </xf>
    <xf numFmtId="0" fontId="15" fillId="2" borderId="29" xfId="0" applyFont="1" applyFill="1" applyBorder="1" applyAlignment="1" applyProtection="1">
      <alignment horizontal="left" vertical="center" wrapText="1"/>
      <protection locked="0"/>
    </xf>
    <xf numFmtId="3" fontId="15" fillId="2" borderId="29" xfId="0" applyNumberFormat="1" applyFont="1" applyFill="1" applyBorder="1" applyAlignment="1" applyProtection="1">
      <alignment horizontal="left" vertical="center" wrapText="1"/>
      <protection locked="0"/>
    </xf>
    <xf numFmtId="0" fontId="15" fillId="2" borderId="41" xfId="0" applyFont="1" applyFill="1" applyBorder="1" applyAlignment="1" applyProtection="1">
      <alignment vertical="center"/>
      <protection locked="0"/>
    </xf>
    <xf numFmtId="49" fontId="14" fillId="0" borderId="24" xfId="0" applyNumberFormat="1" applyFont="1" applyBorder="1" applyAlignment="1">
      <alignment horizontal="left" vertical="center" wrapText="1"/>
    </xf>
    <xf numFmtId="1" fontId="5" fillId="0" borderId="0" xfId="0" applyNumberFormat="1" applyFont="1" applyAlignment="1">
      <alignment horizontal="left"/>
    </xf>
    <xf numFmtId="1" fontId="14" fillId="0" borderId="42" xfId="0" applyNumberFormat="1" applyFont="1" applyBorder="1" applyAlignment="1">
      <alignment horizontal="left" vertical="center"/>
    </xf>
    <xf numFmtId="0" fontId="14" fillId="0" borderId="43" xfId="0" applyFont="1" applyBorder="1" applyAlignment="1">
      <alignment horizontal="left" vertical="center" wrapText="1"/>
    </xf>
    <xf numFmtId="0" fontId="14" fillId="0" borderId="43" xfId="0" applyFont="1" applyBorder="1" applyAlignment="1">
      <alignment vertical="center" wrapText="1"/>
    </xf>
    <xf numFmtId="0" fontId="14" fillId="0" borderId="44" xfId="0" applyFont="1" applyBorder="1" applyAlignment="1">
      <alignment vertical="center" wrapText="1"/>
    </xf>
    <xf numFmtId="0" fontId="14" fillId="0" borderId="44" xfId="0" applyFont="1" applyBorder="1" applyAlignment="1">
      <alignment horizontal="left" vertical="center" wrapText="1"/>
    </xf>
    <xf numFmtId="0" fontId="14" fillId="0" borderId="45" xfId="0" applyFont="1" applyBorder="1" applyAlignment="1">
      <alignment horizontal="left" vertical="center" wrapText="1"/>
    </xf>
    <xf numFmtId="0" fontId="4" fillId="0" borderId="0" xfId="0" applyFont="1" applyAlignment="1">
      <alignment vertical="center"/>
    </xf>
    <xf numFmtId="0" fontId="4" fillId="5" borderId="0" xfId="0" applyFont="1" applyFill="1" applyAlignment="1">
      <alignment vertical="center"/>
    </xf>
    <xf numFmtId="0" fontId="15" fillId="0" borderId="40" xfId="0" applyFont="1" applyBorder="1" applyAlignment="1">
      <alignment horizontal="left" vertical="center" wrapText="1"/>
    </xf>
    <xf numFmtId="1" fontId="15" fillId="3" borderId="0" xfId="0" applyNumberFormat="1" applyFont="1" applyFill="1" applyAlignment="1">
      <alignment horizontal="center" vertical="center"/>
    </xf>
    <xf numFmtId="0" fontId="15" fillId="0" borderId="0" xfId="0" applyFont="1" applyAlignment="1">
      <alignment horizontal="left" vertical="center" wrapText="1"/>
    </xf>
    <xf numFmtId="1" fontId="15" fillId="3" borderId="0" xfId="0" applyNumberFormat="1" applyFont="1" applyFill="1" applyAlignment="1">
      <alignment horizontal="left"/>
    </xf>
    <xf numFmtId="1" fontId="5" fillId="3" borderId="0" xfId="0" applyNumberFormat="1" applyFont="1" applyFill="1" applyAlignment="1">
      <alignment horizontal="left"/>
    </xf>
    <xf numFmtId="1" fontId="15" fillId="0" borderId="46" xfId="0" applyNumberFormat="1" applyFont="1" applyBorder="1" applyAlignment="1">
      <alignment horizontal="center" vertical="center"/>
    </xf>
    <xf numFmtId="0" fontId="15" fillId="0" borderId="3" xfId="0" quotePrefix="1" applyFont="1" applyBorder="1" applyAlignment="1">
      <alignment horizontal="left" vertical="top" wrapText="1"/>
    </xf>
    <xf numFmtId="0" fontId="15" fillId="0" borderId="4" xfId="0" applyFont="1" applyBorder="1" applyAlignment="1">
      <alignment horizontal="left" vertical="top" wrapText="1"/>
    </xf>
    <xf numFmtId="0" fontId="15" fillId="0" borderId="3" xfId="0" applyFont="1" applyBorder="1" applyAlignment="1">
      <alignment horizontal="left" vertical="top" wrapText="1"/>
    </xf>
    <xf numFmtId="0" fontId="15" fillId="3" borderId="0" xfId="0" applyFont="1" applyFill="1" applyAlignment="1">
      <alignment horizontal="left" vertical="top" wrapText="1"/>
    </xf>
    <xf numFmtId="0" fontId="14" fillId="0" borderId="23" xfId="0" applyFont="1" applyBorder="1" applyAlignment="1">
      <alignment horizontal="left" vertical="center"/>
    </xf>
    <xf numFmtId="0" fontId="15" fillId="0" borderId="26" xfId="0" applyFont="1" applyBorder="1" applyAlignment="1">
      <alignment horizontal="left" vertical="center" wrapText="1"/>
    </xf>
    <xf numFmtId="0" fontId="15" fillId="0" borderId="28" xfId="0" applyFont="1" applyBorder="1" applyAlignment="1">
      <alignment horizontal="left" vertical="center" wrapText="1"/>
    </xf>
    <xf numFmtId="0" fontId="15" fillId="3" borderId="0" xfId="0" applyFont="1" applyFill="1" applyAlignment="1">
      <alignment horizontal="right" vertical="center" wrapText="1"/>
    </xf>
    <xf numFmtId="1" fontId="15" fillId="0" borderId="0" xfId="0" applyNumberFormat="1" applyFont="1" applyAlignment="1">
      <alignment horizontal="center" vertical="center"/>
    </xf>
    <xf numFmtId="1" fontId="5" fillId="0" borderId="0" xfId="0" applyNumberFormat="1" applyFont="1" applyAlignment="1">
      <alignment horizontal="center" vertical="center"/>
    </xf>
    <xf numFmtId="16" fontId="15" fillId="2" borderId="24" xfId="0" applyNumberFormat="1" applyFont="1" applyFill="1" applyBorder="1" applyAlignment="1" applyProtection="1">
      <alignment horizontal="left" vertical="center" wrapText="1"/>
      <protection locked="0"/>
    </xf>
    <xf numFmtId="1" fontId="15" fillId="2" borderId="24" xfId="0" applyNumberFormat="1" applyFont="1" applyFill="1" applyBorder="1" applyAlignment="1" applyProtection="1">
      <alignment horizontal="left" vertical="center" wrapText="1"/>
      <protection locked="0"/>
    </xf>
    <xf numFmtId="1" fontId="15" fillId="2" borderId="47" xfId="0" applyNumberFormat="1" applyFont="1" applyFill="1" applyBorder="1" applyAlignment="1" applyProtection="1">
      <alignment horizontal="left" vertical="center" wrapText="1"/>
      <protection locked="0"/>
    </xf>
    <xf numFmtId="1" fontId="15" fillId="2" borderId="47" xfId="0" applyNumberFormat="1" applyFont="1" applyFill="1" applyBorder="1" applyAlignment="1" applyProtection="1">
      <alignment horizontal="left"/>
      <protection locked="0"/>
    </xf>
    <xf numFmtId="0" fontId="15" fillId="2" borderId="36" xfId="0" applyFont="1" applyFill="1" applyBorder="1" applyAlignment="1" applyProtection="1">
      <alignment horizontal="left" vertical="center" wrapText="1"/>
      <protection locked="0"/>
    </xf>
    <xf numFmtId="1" fontId="15" fillId="2" borderId="37" xfId="0" applyNumberFormat="1" applyFont="1" applyFill="1" applyBorder="1" applyAlignment="1" applyProtection="1">
      <alignment horizontal="left"/>
      <protection locked="0"/>
    </xf>
    <xf numFmtId="0" fontId="15" fillId="2" borderId="40" xfId="0" applyFont="1" applyFill="1" applyBorder="1" applyAlignment="1" applyProtection="1">
      <alignment horizontal="left" vertical="center" wrapText="1"/>
      <protection locked="0"/>
    </xf>
    <xf numFmtId="1" fontId="15" fillId="2" borderId="37" xfId="0" applyNumberFormat="1" applyFont="1" applyFill="1" applyBorder="1" applyAlignment="1" applyProtection="1">
      <alignment horizontal="left" vertical="center" wrapText="1"/>
      <protection locked="0"/>
    </xf>
    <xf numFmtId="0" fontId="15" fillId="2" borderId="48" xfId="0" applyFont="1" applyFill="1" applyBorder="1" applyAlignment="1" applyProtection="1">
      <alignment horizontal="left" vertical="center" wrapText="1"/>
      <protection locked="0"/>
    </xf>
    <xf numFmtId="1" fontId="15" fillId="2" borderId="48" xfId="0" applyNumberFormat="1" applyFont="1" applyFill="1" applyBorder="1" applyAlignment="1" applyProtection="1">
      <alignment horizontal="left"/>
      <protection locked="0"/>
    </xf>
    <xf numFmtId="0" fontId="15" fillId="2" borderId="41" xfId="0" applyFont="1" applyFill="1" applyBorder="1" applyAlignment="1" applyProtection="1">
      <alignment horizontal="left" vertical="center" wrapText="1"/>
      <protection locked="0"/>
    </xf>
    <xf numFmtId="1" fontId="15" fillId="2" borderId="49" xfId="0" applyNumberFormat="1" applyFont="1" applyFill="1" applyBorder="1" applyAlignment="1" applyProtection="1">
      <alignment horizontal="center" vertical="center"/>
      <protection locked="0"/>
    </xf>
    <xf numFmtId="0" fontId="15" fillId="2" borderId="50" xfId="0" applyFont="1" applyFill="1" applyBorder="1" applyAlignment="1" applyProtection="1">
      <alignment horizontal="left" vertical="center" wrapText="1"/>
      <protection locked="0"/>
    </xf>
    <xf numFmtId="0" fontId="15" fillId="2" borderId="25" xfId="0" applyFont="1" applyFill="1" applyBorder="1" applyAlignment="1" applyProtection="1">
      <alignment horizontal="left" vertical="center" wrapText="1"/>
      <protection locked="0"/>
    </xf>
    <xf numFmtId="1" fontId="15" fillId="2" borderId="51" xfId="0" applyNumberFormat="1" applyFont="1" applyFill="1" applyBorder="1" applyAlignment="1" applyProtection="1">
      <alignment horizontal="center" vertical="center"/>
      <protection locked="0"/>
    </xf>
    <xf numFmtId="0" fontId="15" fillId="2" borderId="39" xfId="0" applyFont="1" applyFill="1" applyBorder="1" applyAlignment="1" applyProtection="1">
      <alignment horizontal="left" vertical="center" wrapText="1"/>
      <protection locked="0"/>
    </xf>
    <xf numFmtId="1" fontId="15" fillId="2" borderId="52" xfId="0" applyNumberFormat="1" applyFont="1" applyFill="1" applyBorder="1" applyAlignment="1" applyProtection="1">
      <alignment horizontal="center" vertical="center"/>
      <protection locked="0"/>
    </xf>
    <xf numFmtId="0" fontId="15" fillId="2" borderId="53" xfId="0" applyFont="1" applyFill="1" applyBorder="1" applyAlignment="1" applyProtection="1">
      <alignment horizontal="left" vertical="center" wrapText="1"/>
      <protection locked="0"/>
    </xf>
    <xf numFmtId="0" fontId="5" fillId="3" borderId="0" xfId="0" applyFont="1" applyFill="1" applyAlignment="1">
      <alignment horizontal="right" vertical="center" wrapText="1"/>
    </xf>
    <xf numFmtId="0" fontId="14" fillId="0" borderId="43" xfId="0" applyFont="1" applyBorder="1" applyAlignment="1">
      <alignment horizontal="center" vertical="center" wrapText="1"/>
    </xf>
    <xf numFmtId="0" fontId="14" fillId="0" borderId="54" xfId="0" applyFont="1" applyBorder="1" applyAlignment="1">
      <alignment horizontal="left" vertical="center" wrapText="1"/>
    </xf>
    <xf numFmtId="0" fontId="14" fillId="3" borderId="0" xfId="0" applyFont="1" applyFill="1" applyAlignment="1">
      <alignment horizontal="left" vertical="center" wrapText="1"/>
    </xf>
    <xf numFmtId="1" fontId="5" fillId="3" borderId="0" xfId="0" applyNumberFormat="1" applyFont="1" applyFill="1" applyAlignment="1">
      <alignment horizontal="center" vertical="center"/>
    </xf>
    <xf numFmtId="0" fontId="5" fillId="0" borderId="0" xfId="0" applyFont="1" applyAlignment="1">
      <alignment horizontal="right" vertical="center" wrapText="1"/>
    </xf>
    <xf numFmtId="0" fontId="15" fillId="2" borderId="24" xfId="0" applyFont="1" applyFill="1" applyBorder="1" applyAlignment="1" applyProtection="1">
      <alignment horizontal="right" vertical="center" wrapText="1"/>
      <protection locked="0"/>
    </xf>
    <xf numFmtId="0" fontId="15" fillId="2" borderId="47" xfId="0" applyFont="1" applyFill="1" applyBorder="1" applyAlignment="1" applyProtection="1">
      <alignment horizontal="left" vertical="center" wrapText="1"/>
      <protection locked="0"/>
    </xf>
    <xf numFmtId="0" fontId="15" fillId="2" borderId="27" xfId="0" applyFont="1" applyFill="1" applyBorder="1" applyAlignment="1" applyProtection="1">
      <alignment horizontal="right" vertical="center" wrapText="1"/>
      <protection locked="0"/>
    </xf>
    <xf numFmtId="0" fontId="15" fillId="2" borderId="29" xfId="0" applyFont="1" applyFill="1" applyBorder="1" applyAlignment="1" applyProtection="1">
      <alignment horizontal="right" vertical="center" wrapText="1"/>
      <protection locked="0"/>
    </xf>
    <xf numFmtId="0" fontId="0" fillId="3" borderId="0" xfId="0" applyFill="1"/>
    <xf numFmtId="0" fontId="15" fillId="0" borderId="25" xfId="0" applyFont="1" applyBorder="1" applyAlignment="1">
      <alignment horizontal="right" vertical="center" wrapText="1"/>
    </xf>
    <xf numFmtId="0" fontId="15" fillId="0" borderId="41" xfId="0" applyFont="1" applyBorder="1" applyAlignment="1">
      <alignment horizontal="left" vertical="center" wrapText="1"/>
    </xf>
    <xf numFmtId="0" fontId="19" fillId="3" borderId="0" xfId="0" applyFont="1" applyFill="1" applyAlignment="1">
      <alignment horizontal="left" vertical="center" wrapText="1"/>
    </xf>
    <xf numFmtId="1" fontId="15" fillId="0" borderId="8" xfId="0" applyNumberFormat="1" applyFont="1" applyBorder="1" applyAlignment="1">
      <alignment horizontal="center" vertical="center"/>
    </xf>
    <xf numFmtId="0" fontId="15" fillId="0" borderId="56" xfId="0" applyFont="1" applyBorder="1" applyAlignment="1">
      <alignment horizontal="left" vertical="center" wrapText="1"/>
    </xf>
    <xf numFmtId="0" fontId="14" fillId="0" borderId="9" xfId="0" applyFont="1" applyBorder="1" applyAlignment="1">
      <alignment horizontal="left" vertical="center" wrapText="1"/>
    </xf>
    <xf numFmtId="0" fontId="14" fillId="0" borderId="33" xfId="0" applyFont="1" applyBorder="1" applyAlignment="1">
      <alignment horizontal="left" vertical="center" wrapText="1"/>
    </xf>
    <xf numFmtId="0" fontId="15" fillId="3" borderId="23" xfId="0" applyFont="1" applyFill="1" applyBorder="1" applyAlignment="1">
      <alignment horizontal="left" vertical="center" wrapText="1"/>
    </xf>
    <xf numFmtId="0" fontId="15" fillId="3" borderId="26" xfId="0" applyFont="1" applyFill="1" applyBorder="1" applyAlignment="1">
      <alignment horizontal="left" vertical="center" wrapText="1"/>
    </xf>
    <xf numFmtId="0" fontId="15" fillId="3" borderId="11" xfId="0" applyFont="1" applyFill="1" applyBorder="1" applyAlignment="1">
      <alignment horizontal="left" vertical="center" wrapText="1"/>
    </xf>
    <xf numFmtId="1" fontId="14" fillId="3" borderId="7" xfId="0" applyNumberFormat="1" applyFont="1" applyFill="1" applyBorder="1" applyAlignment="1">
      <alignment horizontal="left" vertical="center"/>
    </xf>
    <xf numFmtId="1" fontId="15" fillId="2" borderId="27" xfId="0" applyNumberFormat="1" applyFont="1" applyFill="1" applyBorder="1" applyAlignment="1" applyProtection="1">
      <alignment horizontal="center" vertical="center"/>
      <protection locked="0"/>
    </xf>
    <xf numFmtId="1" fontId="15" fillId="2" borderId="29" xfId="0" applyNumberFormat="1" applyFont="1" applyFill="1" applyBorder="1" applyAlignment="1" applyProtection="1">
      <alignment horizontal="center" vertical="center"/>
      <protection locked="0"/>
    </xf>
    <xf numFmtId="0" fontId="15" fillId="2" borderId="57" xfId="0" applyFont="1" applyFill="1" applyBorder="1" applyAlignment="1" applyProtection="1">
      <alignment horizontal="left" vertical="center" wrapText="1"/>
      <protection locked="0"/>
    </xf>
    <xf numFmtId="0" fontId="15" fillId="2" borderId="22" xfId="0" applyFont="1" applyFill="1" applyBorder="1" applyAlignment="1" applyProtection="1">
      <alignment horizontal="left" vertical="center" wrapText="1"/>
      <protection locked="0"/>
    </xf>
    <xf numFmtId="0" fontId="15" fillId="2" borderId="58" xfId="0" applyFont="1" applyFill="1" applyBorder="1" applyAlignment="1" applyProtection="1">
      <alignment horizontal="left" vertical="center" wrapText="1"/>
      <protection locked="0"/>
    </xf>
    <xf numFmtId="0" fontId="14" fillId="0" borderId="59" xfId="0" applyFont="1" applyBorder="1" applyAlignment="1">
      <alignment horizontal="left" vertical="center" wrapText="1"/>
    </xf>
    <xf numFmtId="0" fontId="15" fillId="2" borderId="19" xfId="0" applyFont="1" applyFill="1" applyBorder="1" applyAlignment="1" applyProtection="1">
      <alignment horizontal="left" vertical="center" wrapText="1"/>
      <protection locked="0"/>
    </xf>
    <xf numFmtId="0" fontId="15" fillId="3" borderId="26" xfId="0" applyFont="1" applyFill="1" applyBorder="1" applyAlignment="1">
      <alignment horizontal="left" vertical="top" wrapText="1"/>
    </xf>
    <xf numFmtId="0" fontId="15" fillId="3" borderId="60" xfId="0" applyFont="1" applyFill="1" applyBorder="1" applyAlignment="1">
      <alignment horizontal="left" vertical="center" wrapText="1"/>
    </xf>
    <xf numFmtId="0" fontId="15" fillId="3" borderId="28" xfId="0" applyFont="1" applyFill="1" applyBorder="1" applyAlignment="1">
      <alignment horizontal="left" vertical="center" wrapText="1"/>
    </xf>
    <xf numFmtId="1" fontId="15" fillId="2" borderId="24" xfId="0" applyNumberFormat="1" applyFont="1" applyFill="1" applyBorder="1" applyAlignment="1" applyProtection="1">
      <alignment horizontal="left"/>
      <protection locked="0"/>
    </xf>
    <xf numFmtId="1" fontId="15" fillId="2" borderId="27" xfId="0" applyNumberFormat="1" applyFont="1" applyFill="1" applyBorder="1" applyAlignment="1" applyProtection="1">
      <alignment horizontal="left"/>
      <protection locked="0"/>
    </xf>
    <xf numFmtId="1" fontId="15" fillId="2" borderId="29" xfId="0" applyNumberFormat="1" applyFont="1" applyFill="1" applyBorder="1" applyAlignment="1" applyProtection="1">
      <alignment horizontal="left"/>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1" fontId="14" fillId="6" borderId="11" xfId="0" applyNumberFormat="1" applyFont="1" applyFill="1" applyBorder="1" applyAlignment="1">
      <alignment horizontal="left" wrapText="1"/>
    </xf>
    <xf numFmtId="0" fontId="15" fillId="6" borderId="0" xfId="0" applyFont="1" applyFill="1" applyAlignment="1">
      <alignment horizontal="left"/>
    </xf>
    <xf numFmtId="0" fontId="14" fillId="6" borderId="0" xfId="0" applyFont="1" applyFill="1" applyAlignment="1">
      <alignment horizontal="center"/>
    </xf>
    <xf numFmtId="0" fontId="15"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xf>
    <xf numFmtId="0" fontId="15" fillId="3" borderId="0" xfId="0" applyFont="1" applyFill="1" applyAlignment="1">
      <alignment horizontal="center"/>
    </xf>
    <xf numFmtId="0" fontId="0" fillId="0" borderId="0" xfId="0" applyAlignment="1">
      <alignment horizontal="center"/>
    </xf>
    <xf numFmtId="3" fontId="6" fillId="0" borderId="0" xfId="0" applyNumberFormat="1" applyFont="1" applyAlignment="1">
      <alignment horizontal="center"/>
    </xf>
    <xf numFmtId="4" fontId="6" fillId="0" borderId="0" xfId="0" applyNumberFormat="1" applyFont="1" applyAlignment="1">
      <alignment horizontal="center"/>
    </xf>
    <xf numFmtId="1" fontId="14" fillId="3" borderId="0" xfId="0" applyNumberFormat="1" applyFont="1" applyFill="1" applyAlignment="1">
      <alignment horizontal="left" vertical="center" wrapText="1"/>
    </xf>
    <xf numFmtId="0" fontId="4" fillId="0" borderId="0" xfId="0" applyFont="1" applyAlignment="1">
      <alignment horizontal="left" vertical="center"/>
    </xf>
    <xf numFmtId="0" fontId="15" fillId="3" borderId="0" xfId="0" applyFont="1" applyFill="1" applyAlignment="1">
      <alignment vertical="center" wrapText="1"/>
    </xf>
    <xf numFmtId="0" fontId="5" fillId="0" borderId="0" xfId="0" applyFont="1" applyAlignment="1">
      <alignment vertical="center"/>
    </xf>
    <xf numFmtId="3" fontId="14" fillId="3" borderId="0" xfId="0" applyNumberFormat="1" applyFont="1" applyFill="1" applyAlignment="1">
      <alignment vertical="center" wrapText="1"/>
    </xf>
    <xf numFmtId="3" fontId="4" fillId="0" borderId="0" xfId="0" applyNumberFormat="1" applyFont="1" applyAlignment="1">
      <alignment vertical="center"/>
    </xf>
    <xf numFmtId="3" fontId="4" fillId="0" borderId="0" xfId="0" applyNumberFormat="1" applyFont="1" applyAlignment="1">
      <alignment horizontal="left" vertical="center"/>
    </xf>
    <xf numFmtId="4" fontId="4" fillId="0" borderId="0" xfId="0" applyNumberFormat="1" applyFont="1" applyAlignment="1">
      <alignment horizontal="left" vertical="center"/>
    </xf>
    <xf numFmtId="3" fontId="15" fillId="3" borderId="0" xfId="0" applyNumberFormat="1" applyFont="1" applyFill="1" applyAlignment="1">
      <alignment horizontal="right"/>
    </xf>
    <xf numFmtId="3" fontId="5" fillId="0" borderId="0" xfId="0" applyNumberFormat="1" applyFont="1" applyAlignment="1">
      <alignment horizontal="right"/>
    </xf>
    <xf numFmtId="3" fontId="5" fillId="0" borderId="0" xfId="0" quotePrefix="1" applyNumberFormat="1" applyFont="1" applyAlignment="1">
      <alignment horizontal="right"/>
    </xf>
    <xf numFmtId="0" fontId="5" fillId="0" borderId="0" xfId="0" applyFont="1" applyAlignment="1">
      <alignment horizontal="right"/>
    </xf>
    <xf numFmtId="4" fontId="5" fillId="0" borderId="0" xfId="0" quotePrefix="1" applyNumberFormat="1" applyFont="1" applyAlignment="1">
      <alignment horizontal="right" vertical="center"/>
    </xf>
    <xf numFmtId="4" fontId="5" fillId="0" borderId="0" xfId="0" applyNumberFormat="1" applyFont="1" applyAlignment="1">
      <alignment horizontal="right"/>
    </xf>
    <xf numFmtId="0" fontId="5" fillId="0" borderId="0" xfId="0" applyFont="1" applyAlignment="1">
      <alignment horizontal="left"/>
    </xf>
    <xf numFmtId="4" fontId="5" fillId="0" borderId="0" xfId="0" applyNumberFormat="1" applyFont="1" applyAlignment="1">
      <alignment horizontal="right" vertical="center"/>
    </xf>
    <xf numFmtId="0" fontId="15" fillId="0" borderId="25" xfId="0" applyFont="1" applyBorder="1" applyAlignment="1">
      <alignment horizontal="left" vertical="center" wrapText="1"/>
    </xf>
    <xf numFmtId="0" fontId="15" fillId="0" borderId="42" xfId="0" applyFont="1" applyBorder="1" applyAlignment="1">
      <alignment horizontal="left" vertical="center" wrapText="1"/>
    </xf>
    <xf numFmtId="0" fontId="0" fillId="0" borderId="0" xfId="0" applyAlignment="1">
      <alignment horizontal="left" vertical="center"/>
    </xf>
    <xf numFmtId="0" fontId="14" fillId="3" borderId="61" xfId="0" applyFont="1" applyFill="1" applyBorder="1" applyAlignment="1">
      <alignment horizontal="left" vertical="center" wrapText="1"/>
    </xf>
    <xf numFmtId="1" fontId="14" fillId="0" borderId="42" xfId="0" applyNumberFormat="1" applyFont="1" applyBorder="1" applyAlignment="1">
      <alignment horizontal="left" vertical="center" wrapText="1"/>
    </xf>
    <xf numFmtId="1" fontId="14" fillId="0" borderId="5" xfId="0" applyNumberFormat="1" applyFont="1" applyBorder="1" applyAlignment="1">
      <alignment horizontal="left" vertical="center" wrapText="1"/>
    </xf>
    <xf numFmtId="0" fontId="14" fillId="0" borderId="30" xfId="0" applyFont="1" applyBorder="1" applyAlignment="1">
      <alignment horizontal="left" vertical="center" wrapText="1"/>
    </xf>
    <xf numFmtId="0" fontId="14" fillId="0" borderId="30" xfId="0" applyFont="1" applyBorder="1" applyAlignment="1">
      <alignment vertical="center" wrapText="1"/>
    </xf>
    <xf numFmtId="0" fontId="15" fillId="7" borderId="6" xfId="0" applyFont="1" applyFill="1" applyBorder="1" applyAlignment="1">
      <alignment vertical="center" wrapText="1"/>
    </xf>
    <xf numFmtId="0" fontId="14" fillId="6" borderId="43" xfId="0" applyFont="1" applyFill="1" applyBorder="1" applyAlignment="1">
      <alignment horizontal="left" vertical="center" wrapText="1"/>
    </xf>
    <xf numFmtId="0" fontId="15" fillId="8" borderId="43" xfId="0" applyFont="1" applyFill="1" applyBorder="1" applyAlignment="1" applyProtection="1">
      <alignment horizontal="left" vertical="center" wrapText="1"/>
      <protection locked="0"/>
    </xf>
    <xf numFmtId="0" fontId="15" fillId="9" borderId="43" xfId="0" applyFont="1" applyFill="1" applyBorder="1" applyAlignment="1" applyProtection="1">
      <alignment horizontal="left" vertical="center" wrapText="1"/>
      <protection locked="0"/>
    </xf>
    <xf numFmtId="3" fontId="15" fillId="8" borderId="27" xfId="0" applyNumberFormat="1" applyFont="1" applyFill="1" applyBorder="1" applyAlignment="1" applyProtection="1">
      <alignment horizontal="right" vertical="center" wrapText="1"/>
      <protection locked="0"/>
    </xf>
    <xf numFmtId="3" fontId="15" fillId="8" borderId="27" xfId="0" quotePrefix="1" applyNumberFormat="1" applyFont="1" applyFill="1" applyBorder="1" applyAlignment="1" applyProtection="1">
      <alignment horizontal="right" vertical="center" wrapText="1"/>
      <protection locked="0"/>
    </xf>
    <xf numFmtId="3" fontId="15" fillId="8" borderId="57" xfId="0" applyNumberFormat="1" applyFont="1" applyFill="1" applyBorder="1" applyAlignment="1" applyProtection="1">
      <alignment horizontal="right" vertical="center" wrapText="1"/>
      <protection locked="0"/>
    </xf>
    <xf numFmtId="3" fontId="15" fillId="8" borderId="29" xfId="0" applyNumberFormat="1" applyFont="1" applyFill="1" applyBorder="1" applyAlignment="1" applyProtection="1">
      <alignment horizontal="right" vertical="center" wrapText="1"/>
      <protection locked="0"/>
    </xf>
    <xf numFmtId="3" fontId="15" fillId="9" borderId="27" xfId="0" quotePrefix="1" applyNumberFormat="1" applyFont="1" applyFill="1" applyBorder="1" applyAlignment="1" applyProtection="1">
      <alignment horizontal="right" vertical="center" wrapText="1"/>
      <protection locked="0"/>
    </xf>
    <xf numFmtId="3" fontId="15" fillId="6" borderId="27" xfId="0" applyNumberFormat="1" applyFont="1" applyFill="1" applyBorder="1" applyAlignment="1" applyProtection="1">
      <alignment horizontal="right" vertical="center" wrapText="1"/>
      <protection locked="0"/>
    </xf>
    <xf numFmtId="3" fontId="15" fillId="9" borderId="57" xfId="0" applyNumberFormat="1" applyFont="1" applyFill="1" applyBorder="1" applyAlignment="1" applyProtection="1">
      <alignment horizontal="right" vertical="center" wrapText="1"/>
      <protection locked="0"/>
    </xf>
    <xf numFmtId="3" fontId="15" fillId="6" borderId="57" xfId="0" applyNumberFormat="1" applyFont="1" applyFill="1" applyBorder="1" applyAlignment="1" applyProtection="1">
      <alignment horizontal="right" vertical="center" wrapText="1"/>
      <protection locked="0"/>
    </xf>
    <xf numFmtId="3" fontId="15" fillId="9" borderId="29" xfId="0" applyNumberFormat="1" applyFont="1" applyFill="1" applyBorder="1" applyAlignment="1" applyProtection="1">
      <alignment horizontal="right" vertical="center" wrapText="1"/>
      <protection locked="0"/>
    </xf>
    <xf numFmtId="3" fontId="15" fillId="6" borderId="29" xfId="0" applyNumberFormat="1" applyFont="1" applyFill="1" applyBorder="1" applyAlignment="1" applyProtection="1">
      <alignment horizontal="right" vertical="center" wrapText="1"/>
      <protection locked="0"/>
    </xf>
    <xf numFmtId="4" fontId="15" fillId="6" borderId="39" xfId="0" quotePrefix="1" applyNumberFormat="1" applyFont="1" applyFill="1" applyBorder="1" applyAlignment="1" applyProtection="1">
      <alignment horizontal="right" vertical="center" wrapText="1"/>
      <protection locked="0"/>
    </xf>
    <xf numFmtId="4" fontId="15" fillId="6" borderId="63" xfId="0" quotePrefix="1" applyNumberFormat="1" applyFont="1" applyFill="1" applyBorder="1" applyAlignment="1" applyProtection="1">
      <alignment horizontal="right" vertical="center" wrapText="1"/>
      <protection locked="0"/>
    </xf>
    <xf numFmtId="4" fontId="15" fillId="6" borderId="53" xfId="0" quotePrefix="1" applyNumberFormat="1" applyFont="1" applyFill="1" applyBorder="1" applyAlignment="1" applyProtection="1">
      <alignment horizontal="right" vertical="center" wrapText="1"/>
      <protection locked="0"/>
    </xf>
    <xf numFmtId="4" fontId="15" fillId="6" borderId="22" xfId="0" quotePrefix="1" applyNumberFormat="1" applyFont="1" applyFill="1" applyBorder="1" applyAlignment="1" applyProtection="1">
      <alignment horizontal="right" vertical="center" wrapText="1"/>
      <protection locked="0"/>
    </xf>
    <xf numFmtId="4" fontId="15" fillId="6" borderId="16" xfId="0" applyNumberFormat="1" applyFont="1" applyFill="1" applyBorder="1" applyAlignment="1" applyProtection="1">
      <alignment horizontal="right" vertical="center" wrapText="1"/>
      <protection locked="0"/>
    </xf>
    <xf numFmtId="4" fontId="15" fillId="6" borderId="58" xfId="0" applyNumberFormat="1" applyFont="1" applyFill="1" applyBorder="1" applyAlignment="1" applyProtection="1">
      <alignment horizontal="right" vertical="center" wrapText="1"/>
      <protection locked="0"/>
    </xf>
    <xf numFmtId="0" fontId="15" fillId="6" borderId="40" xfId="0" applyFont="1" applyFill="1" applyBorder="1" applyProtection="1">
      <protection locked="0"/>
    </xf>
    <xf numFmtId="0" fontId="15" fillId="6" borderId="41" xfId="0" applyFont="1" applyFill="1" applyBorder="1" applyProtection="1">
      <protection locked="0"/>
    </xf>
    <xf numFmtId="3" fontId="15" fillId="10" borderId="35" xfId="0" applyNumberFormat="1" applyFont="1" applyFill="1" applyBorder="1" applyAlignment="1" applyProtection="1">
      <alignment horizontal="right"/>
      <protection locked="0"/>
    </xf>
    <xf numFmtId="3" fontId="15" fillId="10" borderId="35" xfId="0" quotePrefix="1" applyNumberFormat="1" applyFont="1" applyFill="1" applyBorder="1" applyAlignment="1" applyProtection="1">
      <alignment horizontal="right"/>
      <protection locked="0"/>
    </xf>
    <xf numFmtId="3" fontId="15" fillId="2" borderId="35" xfId="0" applyNumberFormat="1" applyFont="1" applyFill="1" applyBorder="1" applyAlignment="1" applyProtection="1">
      <alignment horizontal="right"/>
      <protection locked="0"/>
    </xf>
    <xf numFmtId="3" fontId="15" fillId="2" borderId="35" xfId="0" quotePrefix="1" applyNumberFormat="1" applyFont="1" applyFill="1" applyBorder="1" applyAlignment="1" applyProtection="1">
      <alignment horizontal="right"/>
      <protection locked="0"/>
    </xf>
    <xf numFmtId="3" fontId="15" fillId="11" borderId="35" xfId="0" quotePrefix="1" applyNumberFormat="1" applyFont="1" applyFill="1" applyBorder="1" applyAlignment="1" applyProtection="1">
      <alignment horizontal="right"/>
      <protection locked="0"/>
    </xf>
    <xf numFmtId="3" fontId="15" fillId="12" borderId="27" xfId="0" applyNumberFormat="1" applyFont="1" applyFill="1" applyBorder="1" applyAlignment="1" applyProtection="1">
      <alignment horizontal="right"/>
      <protection locked="0"/>
    </xf>
    <xf numFmtId="3" fontId="15" fillId="10" borderId="27" xfId="0" applyNumberFormat="1" applyFont="1" applyFill="1" applyBorder="1" applyAlignment="1" applyProtection="1">
      <alignment horizontal="right"/>
      <protection locked="0"/>
    </xf>
    <xf numFmtId="3" fontId="15" fillId="2" borderId="27" xfId="0" applyNumberFormat="1" applyFont="1" applyFill="1" applyBorder="1" applyAlignment="1" applyProtection="1">
      <alignment horizontal="right"/>
      <protection locked="0"/>
    </xf>
    <xf numFmtId="3" fontId="15" fillId="11" borderId="27" xfId="0" applyNumberFormat="1" applyFont="1" applyFill="1" applyBorder="1" applyAlignment="1" applyProtection="1">
      <alignment horizontal="right"/>
      <protection locked="0"/>
    </xf>
    <xf numFmtId="3" fontId="15" fillId="10" borderId="29" xfId="0" applyNumberFormat="1" applyFont="1" applyFill="1" applyBorder="1" applyAlignment="1" applyProtection="1">
      <alignment horizontal="right"/>
      <protection locked="0"/>
    </xf>
    <xf numFmtId="3" fontId="15" fillId="12" borderId="29" xfId="0" applyNumberFormat="1" applyFont="1" applyFill="1" applyBorder="1" applyAlignment="1" applyProtection="1">
      <alignment horizontal="right"/>
      <protection locked="0"/>
    </xf>
    <xf numFmtId="3" fontId="15" fillId="12" borderId="39" xfId="0" applyNumberFormat="1" applyFont="1" applyFill="1" applyBorder="1" applyAlignment="1" applyProtection="1">
      <alignment horizontal="right"/>
      <protection locked="0"/>
    </xf>
    <xf numFmtId="4" fontId="15" fillId="12" borderId="27" xfId="0" applyNumberFormat="1" applyFont="1" applyFill="1" applyBorder="1" applyAlignment="1" applyProtection="1">
      <alignment horizontal="right" vertical="center" wrapText="1"/>
      <protection locked="0"/>
    </xf>
    <xf numFmtId="3" fontId="15" fillId="12" borderId="53" xfId="0" applyNumberFormat="1" applyFont="1" applyFill="1" applyBorder="1" applyAlignment="1" applyProtection="1">
      <alignment horizontal="right"/>
      <protection locked="0"/>
    </xf>
    <xf numFmtId="4" fontId="15" fillId="12" borderId="16" xfId="0" applyNumberFormat="1" applyFont="1" applyFill="1" applyBorder="1" applyAlignment="1" applyProtection="1">
      <alignment horizontal="right" vertical="center" wrapText="1"/>
      <protection locked="0"/>
    </xf>
    <xf numFmtId="3" fontId="15" fillId="13" borderId="27" xfId="0" applyNumberFormat="1" applyFont="1" applyFill="1" applyBorder="1" applyAlignment="1" applyProtection="1">
      <alignment horizontal="right"/>
      <protection locked="0"/>
    </xf>
    <xf numFmtId="3" fontId="15" fillId="14" borderId="27" xfId="0" applyNumberFormat="1" applyFont="1" applyFill="1" applyBorder="1" applyAlignment="1" applyProtection="1">
      <alignment horizontal="right"/>
      <protection locked="0"/>
    </xf>
    <xf numFmtId="3" fontId="15" fillId="15" borderId="27" xfId="0" applyNumberFormat="1" applyFont="1" applyFill="1" applyBorder="1" applyAlignment="1" applyProtection="1">
      <alignment horizontal="right"/>
      <protection locked="0"/>
    </xf>
    <xf numFmtId="3" fontId="15" fillId="14" borderId="29" xfId="0" applyNumberFormat="1" applyFont="1" applyFill="1" applyBorder="1" applyAlignment="1" applyProtection="1">
      <alignment horizontal="right"/>
      <protection locked="0"/>
    </xf>
    <xf numFmtId="3" fontId="15" fillId="15" borderId="29" xfId="0" applyNumberFormat="1" applyFont="1" applyFill="1" applyBorder="1" applyAlignment="1" applyProtection="1">
      <alignment horizontal="right"/>
      <protection locked="0"/>
    </xf>
    <xf numFmtId="0" fontId="15" fillId="13" borderId="24" xfId="0" applyFont="1" applyFill="1" applyBorder="1" applyAlignment="1" applyProtection="1">
      <alignment vertical="center" wrapText="1"/>
      <protection locked="0"/>
    </xf>
    <xf numFmtId="0" fontId="15" fillId="14" borderId="24" xfId="0" applyFont="1" applyFill="1" applyBorder="1" applyAlignment="1" applyProtection="1">
      <alignment vertical="center" wrapText="1"/>
      <protection locked="0"/>
    </xf>
    <xf numFmtId="0" fontId="15" fillId="12" borderId="40" xfId="0" applyFont="1" applyFill="1" applyBorder="1" applyAlignment="1" applyProtection="1">
      <alignment horizontal="left" vertical="center" wrapText="1"/>
      <protection locked="0"/>
    </xf>
    <xf numFmtId="0" fontId="15" fillId="12" borderId="41" xfId="0" applyFont="1" applyFill="1" applyBorder="1" applyAlignment="1" applyProtection="1">
      <alignment horizontal="left" vertical="center" wrapText="1"/>
      <protection locked="0"/>
    </xf>
    <xf numFmtId="0" fontId="15" fillId="15" borderId="40" xfId="0" applyFont="1" applyFill="1" applyBorder="1" applyAlignment="1" applyProtection="1">
      <alignment horizontal="left" vertical="center" wrapText="1"/>
      <protection locked="0"/>
    </xf>
    <xf numFmtId="0" fontId="15" fillId="15" borderId="41" xfId="0" applyFont="1" applyFill="1" applyBorder="1" applyAlignment="1" applyProtection="1">
      <alignment horizontal="left" vertical="center" wrapText="1"/>
      <protection locked="0"/>
    </xf>
    <xf numFmtId="0" fontId="15" fillId="6" borderId="27" xfId="0" applyFont="1" applyFill="1" applyBorder="1" applyAlignment="1" applyProtection="1">
      <alignment horizontal="left" vertical="center" wrapText="1"/>
      <protection locked="0"/>
    </xf>
    <xf numFmtId="0" fontId="15" fillId="6" borderId="29" xfId="0" applyFont="1" applyFill="1" applyBorder="1" applyAlignment="1" applyProtection="1">
      <alignment horizontal="left" vertical="center" wrapText="1"/>
      <protection locked="0"/>
    </xf>
    <xf numFmtId="0" fontId="13" fillId="3" borderId="0" xfId="0" applyFont="1" applyFill="1" applyAlignment="1">
      <alignment horizontal="left" vertical="top" wrapText="1"/>
    </xf>
    <xf numFmtId="0" fontId="14" fillId="3" borderId="0" xfId="0" applyFont="1" applyFill="1" applyAlignment="1">
      <alignment horizontal="left" vertical="top" wrapText="1"/>
    </xf>
    <xf numFmtId="0" fontId="4" fillId="5" borderId="24" xfId="0" applyFont="1" applyFill="1" applyBorder="1" applyAlignment="1">
      <alignment vertical="center"/>
    </xf>
    <xf numFmtId="0" fontId="15" fillId="3" borderId="10" xfId="0" applyFont="1" applyFill="1" applyBorder="1" applyAlignment="1">
      <alignment horizontal="left" vertical="center" wrapText="1"/>
    </xf>
    <xf numFmtId="0" fontId="15" fillId="3" borderId="0" xfId="0" applyFont="1" applyFill="1" applyAlignment="1">
      <alignment horizontal="left"/>
    </xf>
    <xf numFmtId="1" fontId="14" fillId="0" borderId="23" xfId="0" applyNumberFormat="1" applyFont="1" applyBorder="1" applyAlignment="1">
      <alignment horizontal="left" vertical="center"/>
    </xf>
    <xf numFmtId="1" fontId="14" fillId="0" borderId="26" xfId="0" applyNumberFormat="1" applyFont="1" applyBorder="1" applyAlignment="1">
      <alignment horizontal="left" vertical="center"/>
    </xf>
    <xf numFmtId="0" fontId="14" fillId="0" borderId="27"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26" xfId="0" applyFont="1" applyBorder="1" applyAlignment="1">
      <alignment horizontal="left" vertical="center" wrapText="1"/>
    </xf>
    <xf numFmtId="0" fontId="22" fillId="0" borderId="37" xfId="0" applyFont="1" applyBorder="1" applyAlignment="1">
      <alignment horizontal="left" vertical="center" wrapText="1"/>
    </xf>
    <xf numFmtId="0" fontId="22" fillId="0" borderId="40" xfId="0" applyFont="1" applyBorder="1" applyAlignment="1">
      <alignment horizontal="left" vertical="center" wrapText="1"/>
    </xf>
    <xf numFmtId="0" fontId="15" fillId="0" borderId="64" xfId="0" applyFont="1" applyBorder="1" applyAlignment="1">
      <alignment horizontal="left" vertical="center" textRotation="90"/>
    </xf>
    <xf numFmtId="170" fontId="15" fillId="5" borderId="41" xfId="2" applyNumberFormat="1" applyFont="1" applyFill="1" applyBorder="1" applyAlignment="1" applyProtection="1">
      <alignment horizontal="left" vertical="center" wrapText="1"/>
    </xf>
    <xf numFmtId="0" fontId="15" fillId="0" borderId="65" xfId="0" applyFont="1" applyBorder="1" applyAlignment="1">
      <alignment horizontal="left" vertical="center" textRotation="90"/>
    </xf>
    <xf numFmtId="1" fontId="14" fillId="0" borderId="66" xfId="0" applyNumberFormat="1" applyFont="1" applyBorder="1" applyAlignment="1">
      <alignment horizontal="left" vertical="center" wrapText="1"/>
    </xf>
    <xf numFmtId="170" fontId="14" fillId="5" borderId="43" xfId="2" applyNumberFormat="1" applyFont="1" applyFill="1" applyBorder="1" applyAlignment="1" applyProtection="1">
      <alignment horizontal="left" vertical="center" wrapText="1"/>
    </xf>
    <xf numFmtId="170" fontId="14" fillId="5" borderId="45" xfId="2" applyNumberFormat="1" applyFont="1" applyFill="1" applyBorder="1" applyAlignment="1" applyProtection="1">
      <alignment horizontal="left" vertical="center" wrapText="1"/>
    </xf>
    <xf numFmtId="170" fontId="14" fillId="5" borderId="44" xfId="2" applyNumberFormat="1" applyFont="1" applyFill="1" applyBorder="1" applyAlignment="1" applyProtection="1">
      <alignment horizontal="left" vertical="center" wrapText="1"/>
    </xf>
    <xf numFmtId="1" fontId="14" fillId="0" borderId="67" xfId="0" applyNumberFormat="1" applyFont="1" applyBorder="1" applyAlignment="1">
      <alignment horizontal="left" vertical="center" wrapText="1"/>
    </xf>
    <xf numFmtId="170" fontId="14" fillId="5" borderId="66" xfId="2" applyNumberFormat="1" applyFont="1" applyFill="1" applyBorder="1" applyAlignment="1" applyProtection="1">
      <alignment horizontal="left" vertical="center" wrapText="1"/>
    </xf>
    <xf numFmtId="1" fontId="15" fillId="0" borderId="62" xfId="0" applyNumberFormat="1" applyFont="1" applyBorder="1" applyAlignment="1">
      <alignment horizontal="left" vertical="center" wrapText="1"/>
    </xf>
    <xf numFmtId="170" fontId="15" fillId="4" borderId="11" xfId="2" applyNumberFormat="1" applyFont="1" applyFill="1" applyBorder="1" applyAlignment="1" applyProtection="1">
      <alignment horizontal="left" vertical="center" wrapText="1"/>
    </xf>
    <xf numFmtId="170" fontId="15" fillId="4" borderId="0" xfId="2" applyNumberFormat="1" applyFont="1" applyFill="1" applyBorder="1" applyAlignment="1" applyProtection="1">
      <alignment horizontal="left" vertical="center" wrapText="1"/>
    </xf>
    <xf numFmtId="170" fontId="15" fillId="4" borderId="4" xfId="2" applyNumberFormat="1" applyFont="1" applyFill="1" applyBorder="1" applyAlignment="1" applyProtection="1">
      <alignment horizontal="left" vertical="center" wrapText="1"/>
    </xf>
    <xf numFmtId="1" fontId="15" fillId="0" borderId="28" xfId="0" applyNumberFormat="1" applyFont="1" applyBorder="1" applyAlignment="1">
      <alignment horizontal="left" vertical="center" wrapText="1"/>
    </xf>
    <xf numFmtId="170" fontId="15" fillId="4" borderId="10" xfId="2" applyNumberFormat="1" applyFont="1" applyFill="1" applyBorder="1" applyAlignment="1" applyProtection="1">
      <alignment horizontal="left" vertical="center" wrapText="1"/>
    </xf>
    <xf numFmtId="170" fontId="15" fillId="4" borderId="6" xfId="2" applyNumberFormat="1" applyFont="1" applyFill="1" applyBorder="1" applyAlignment="1" applyProtection="1">
      <alignment horizontal="left" vertical="center" wrapText="1"/>
    </xf>
    <xf numFmtId="170" fontId="15" fillId="4" borderId="7" xfId="2" applyNumberFormat="1" applyFont="1" applyFill="1" applyBorder="1" applyAlignment="1" applyProtection="1">
      <alignment horizontal="left" vertical="center" wrapText="1"/>
    </xf>
    <xf numFmtId="170" fontId="15" fillId="4" borderId="8" xfId="2" applyNumberFormat="1" applyFont="1" applyFill="1" applyBorder="1" applyAlignment="1" applyProtection="1">
      <alignment horizontal="left" vertical="center" wrapText="1"/>
    </xf>
    <xf numFmtId="170" fontId="15" fillId="4" borderId="9" xfId="2" applyNumberFormat="1" applyFont="1" applyFill="1" applyBorder="1" applyAlignment="1" applyProtection="1">
      <alignment horizontal="left" vertical="center" wrapText="1"/>
    </xf>
    <xf numFmtId="170" fontId="15" fillId="4" borderId="2" xfId="2" applyNumberFormat="1" applyFont="1" applyFill="1" applyBorder="1" applyAlignment="1" applyProtection="1">
      <alignment horizontal="left" vertical="center" wrapText="1"/>
    </xf>
    <xf numFmtId="170" fontId="14" fillId="4" borderId="61" xfId="2" applyNumberFormat="1" applyFont="1" applyFill="1" applyBorder="1" applyAlignment="1" applyProtection="1">
      <alignment horizontal="left" vertical="center" wrapText="1"/>
    </xf>
    <xf numFmtId="170" fontId="14" fillId="4" borderId="67" xfId="2" applyNumberFormat="1" applyFont="1" applyFill="1" applyBorder="1" applyAlignment="1" applyProtection="1">
      <alignment horizontal="left" vertical="center" wrapText="1"/>
    </xf>
    <xf numFmtId="170" fontId="14" fillId="4" borderId="59" xfId="2" applyNumberFormat="1" applyFont="1" applyFill="1" applyBorder="1" applyAlignment="1" applyProtection="1">
      <alignment horizontal="left" vertical="center" wrapText="1"/>
    </xf>
    <xf numFmtId="1" fontId="14" fillId="0" borderId="70" xfId="0" applyNumberFormat="1" applyFont="1" applyBorder="1" applyAlignment="1">
      <alignment horizontal="left" vertical="center" wrapText="1"/>
    </xf>
    <xf numFmtId="170" fontId="14" fillId="5" borderId="42" xfId="2" applyNumberFormat="1" applyFont="1" applyFill="1" applyBorder="1" applyAlignment="1" applyProtection="1">
      <alignment horizontal="left" vertical="center" wrapText="1"/>
    </xf>
    <xf numFmtId="1" fontId="15" fillId="0" borderId="61" xfId="0" applyNumberFormat="1" applyFont="1" applyBorder="1" applyAlignment="1">
      <alignment horizontal="left" vertical="center" wrapText="1"/>
    </xf>
    <xf numFmtId="0" fontId="14" fillId="3" borderId="0" xfId="0" applyFont="1" applyFill="1" applyAlignment="1">
      <alignment horizontal="left" wrapText="1"/>
    </xf>
    <xf numFmtId="1" fontId="15" fillId="3" borderId="0" xfId="0" applyNumberFormat="1" applyFont="1" applyFill="1" applyAlignment="1">
      <alignment horizontal="center" vertical="top" wrapText="1"/>
    </xf>
    <xf numFmtId="0" fontId="15" fillId="3" borderId="0" xfId="0" applyFont="1" applyFill="1" applyAlignment="1">
      <alignment vertical="top" wrapText="1"/>
    </xf>
    <xf numFmtId="0" fontId="5" fillId="0" borderId="0" xfId="0" applyFont="1" applyAlignment="1">
      <alignment vertical="top" wrapText="1"/>
    </xf>
    <xf numFmtId="0" fontId="15" fillId="3" borderId="0" xfId="0" quotePrefix="1" applyFont="1" applyFill="1" applyAlignment="1">
      <alignment horizontal="center"/>
    </xf>
    <xf numFmtId="0" fontId="15" fillId="0" borderId="72" xfId="0" applyFont="1" applyBorder="1" applyAlignment="1">
      <alignment horizontal="left" vertical="center" wrapText="1"/>
    </xf>
    <xf numFmtId="0" fontId="14" fillId="3" borderId="8" xfId="0" applyFont="1" applyFill="1" applyBorder="1" applyAlignment="1">
      <alignment horizontal="left" vertical="center" wrapText="1"/>
    </xf>
    <xf numFmtId="0" fontId="15" fillId="3" borderId="9" xfId="0" applyFont="1" applyFill="1" applyBorder="1" applyAlignment="1">
      <alignment horizontal="left" vertical="center" wrapText="1"/>
    </xf>
    <xf numFmtId="1" fontId="15" fillId="2" borderId="29" xfId="0" applyNumberFormat="1" applyFont="1" applyFill="1" applyBorder="1" applyAlignment="1" applyProtection="1">
      <alignment horizontal="left" vertical="center" wrapText="1"/>
      <protection locked="0"/>
    </xf>
    <xf numFmtId="1" fontId="15" fillId="0" borderId="0" xfId="0" applyNumberFormat="1" applyFont="1" applyAlignment="1">
      <alignment horizontal="left" vertical="center"/>
    </xf>
    <xf numFmtId="1" fontId="14" fillId="5" borderId="1" xfId="0" applyNumberFormat="1" applyFont="1" applyFill="1" applyBorder="1" applyAlignment="1">
      <alignment horizontal="left" vertical="center"/>
    </xf>
    <xf numFmtId="1" fontId="14" fillId="5" borderId="56" xfId="0" applyNumberFormat="1" applyFont="1" applyFill="1" applyBorder="1" applyAlignment="1">
      <alignment horizontal="left" vertical="center" wrapText="1"/>
    </xf>
    <xf numFmtId="0" fontId="14" fillId="5" borderId="32"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33" xfId="0" applyFont="1" applyFill="1" applyBorder="1" applyAlignment="1">
      <alignment horizontal="center" vertical="center" wrapText="1"/>
    </xf>
    <xf numFmtId="1" fontId="14" fillId="0" borderId="54" xfId="0" applyNumberFormat="1" applyFont="1" applyBorder="1" applyAlignment="1">
      <alignment horizontal="left" vertical="center" wrapText="1"/>
    </xf>
    <xf numFmtId="170" fontId="14" fillId="4" borderId="44" xfId="2" applyNumberFormat="1" applyFont="1" applyFill="1" applyBorder="1" applyAlignment="1" applyProtection="1">
      <alignment horizontal="left" vertical="center" wrapText="1"/>
    </xf>
    <xf numFmtId="1" fontId="14" fillId="0" borderId="65" xfId="0" applyNumberFormat="1" applyFont="1" applyBorder="1" applyAlignment="1">
      <alignment horizontal="left" vertical="center" wrapText="1"/>
    </xf>
    <xf numFmtId="1" fontId="14" fillId="0" borderId="10" xfId="0" applyNumberFormat="1" applyFont="1" applyBorder="1" applyAlignment="1">
      <alignment horizontal="left" vertical="center" wrapText="1"/>
    </xf>
    <xf numFmtId="170" fontId="14" fillId="4" borderId="6" xfId="2" applyNumberFormat="1" applyFont="1" applyFill="1" applyBorder="1" applyAlignment="1" applyProtection="1">
      <alignment horizontal="left" vertical="center" wrapText="1"/>
    </xf>
    <xf numFmtId="0" fontId="15" fillId="0" borderId="0" xfId="0" applyFont="1" applyAlignment="1">
      <alignment horizontal="left" vertical="center" textRotation="90" wrapText="1"/>
    </xf>
    <xf numFmtId="0" fontId="19" fillId="3" borderId="0" xfId="0" applyFont="1" applyFill="1" applyAlignment="1">
      <alignment horizontal="left" vertical="top"/>
    </xf>
    <xf numFmtId="0" fontId="15" fillId="0" borderId="23" xfId="0" applyFont="1" applyBorder="1"/>
    <xf numFmtId="0" fontId="15" fillId="0" borderId="12" xfId="0" applyFont="1" applyBorder="1" applyAlignment="1">
      <alignment horizontal="center"/>
    </xf>
    <xf numFmtId="0" fontId="15" fillId="0" borderId="26" xfId="0" applyFont="1" applyBorder="1"/>
    <xf numFmtId="0" fontId="15" fillId="0" borderId="21" xfId="0" applyFont="1" applyBorder="1" applyAlignment="1">
      <alignment horizontal="center"/>
    </xf>
    <xf numFmtId="1" fontId="15" fillId="3" borderId="9" xfId="0" applyNumberFormat="1" applyFont="1" applyFill="1" applyBorder="1" applyAlignment="1">
      <alignment horizontal="center" vertical="center" textRotation="90"/>
    </xf>
    <xf numFmtId="1" fontId="5" fillId="0" borderId="0" xfId="0" applyNumberFormat="1" applyFont="1" applyAlignment="1">
      <alignment horizontal="center" wrapText="1"/>
    </xf>
    <xf numFmtId="0" fontId="15" fillId="3" borderId="73" xfId="0" applyFont="1" applyFill="1" applyBorder="1"/>
    <xf numFmtId="0" fontId="15" fillId="3" borderId="30" xfId="0" applyFont="1" applyFill="1" applyBorder="1"/>
    <xf numFmtId="0" fontId="14" fillId="3" borderId="23" xfId="0" applyFont="1" applyFill="1" applyBorder="1" applyAlignment="1">
      <alignment horizontal="left" vertical="center"/>
    </xf>
    <xf numFmtId="0" fontId="15" fillId="3" borderId="47" xfId="0" applyFont="1" applyFill="1" applyBorder="1" applyAlignment="1">
      <alignment horizontal="right" vertical="center" wrapText="1"/>
    </xf>
    <xf numFmtId="0" fontId="15" fillId="3" borderId="13" xfId="0" applyFont="1" applyFill="1" applyBorder="1"/>
    <xf numFmtId="0" fontId="15" fillId="13" borderId="2" xfId="0" applyFont="1" applyFill="1" applyBorder="1" applyAlignment="1" applyProtection="1">
      <alignment vertical="center"/>
      <protection locked="0"/>
    </xf>
    <xf numFmtId="0" fontId="15" fillId="13" borderId="11" xfId="0" applyFont="1" applyFill="1" applyBorder="1" applyAlignment="1" applyProtection="1">
      <alignment vertical="center"/>
      <protection locked="0"/>
    </xf>
    <xf numFmtId="0" fontId="15" fillId="13" borderId="4" xfId="0" applyFont="1" applyFill="1" applyBorder="1" applyAlignment="1" applyProtection="1">
      <alignment vertical="center"/>
      <protection locked="0"/>
    </xf>
    <xf numFmtId="0" fontId="14" fillId="13" borderId="4" xfId="0" applyFont="1" applyFill="1" applyBorder="1" applyAlignment="1">
      <alignment vertical="center"/>
    </xf>
    <xf numFmtId="0" fontId="15" fillId="13" borderId="1" xfId="0" applyFont="1" applyFill="1" applyBorder="1" applyAlignment="1" applyProtection="1">
      <alignment vertical="center"/>
      <protection locked="0"/>
    </xf>
    <xf numFmtId="0" fontId="15" fillId="13" borderId="3" xfId="0" applyFont="1" applyFill="1" applyBorder="1" applyAlignment="1" applyProtection="1">
      <alignment vertical="center"/>
      <protection locked="0"/>
    </xf>
    <xf numFmtId="0" fontId="15" fillId="13" borderId="5" xfId="0" applyFont="1" applyFill="1" applyBorder="1" applyAlignment="1" applyProtection="1">
      <alignment vertical="center" wrapText="1"/>
      <protection locked="0"/>
    </xf>
    <xf numFmtId="0" fontId="15" fillId="13" borderId="6" xfId="0" applyFont="1" applyFill="1" applyBorder="1" applyAlignment="1" applyProtection="1">
      <alignment vertical="center" wrapText="1"/>
      <protection locked="0"/>
    </xf>
    <xf numFmtId="1" fontId="15" fillId="13" borderId="14" xfId="0" applyNumberFormat="1" applyFont="1" applyFill="1" applyBorder="1" applyAlignment="1" applyProtection="1">
      <alignment horizontal="right" vertical="center"/>
      <protection locked="0"/>
    </xf>
    <xf numFmtId="169" fontId="15" fillId="13" borderId="17" xfId="1" applyFont="1" applyFill="1" applyBorder="1" applyAlignment="1" applyProtection="1">
      <alignment horizontal="right" vertical="center"/>
      <protection locked="0"/>
    </xf>
    <xf numFmtId="42" fontId="15" fillId="13" borderId="11" xfId="0" applyNumberFormat="1" applyFont="1" applyFill="1" applyBorder="1" applyAlignment="1" applyProtection="1">
      <alignment horizontal="right" vertical="center"/>
      <protection locked="0"/>
    </xf>
    <xf numFmtId="170" fontId="15" fillId="13" borderId="27" xfId="2" applyNumberFormat="1" applyFont="1" applyFill="1" applyBorder="1" applyAlignment="1" applyProtection="1">
      <alignment horizontal="left" vertical="center" wrapText="1"/>
      <protection locked="0"/>
    </xf>
    <xf numFmtId="170" fontId="15" fillId="13" borderId="40" xfId="2" applyNumberFormat="1" applyFont="1" applyFill="1" applyBorder="1" applyAlignment="1" applyProtection="1">
      <alignment horizontal="left" vertical="center" wrapText="1"/>
      <protection locked="0"/>
    </xf>
    <xf numFmtId="170" fontId="15" fillId="13" borderId="39" xfId="2" applyNumberFormat="1" applyFont="1" applyFill="1" applyBorder="1" applyAlignment="1" applyProtection="1">
      <alignment horizontal="left" vertical="center" wrapText="1"/>
      <protection locked="0"/>
    </xf>
    <xf numFmtId="170" fontId="15" fillId="13" borderId="29" xfId="2" applyNumberFormat="1" applyFont="1" applyFill="1" applyBorder="1" applyAlignment="1" applyProtection="1">
      <alignment horizontal="left" vertical="center" wrapText="1"/>
      <protection locked="0"/>
    </xf>
    <xf numFmtId="170" fontId="15" fillId="13" borderId="41" xfId="2" applyNumberFormat="1" applyFont="1" applyFill="1" applyBorder="1" applyAlignment="1" applyProtection="1">
      <alignment horizontal="left" vertical="center" wrapText="1"/>
      <protection locked="0"/>
    </xf>
    <xf numFmtId="170" fontId="15" fillId="13" borderId="53" xfId="2" applyNumberFormat="1" applyFont="1" applyFill="1" applyBorder="1" applyAlignment="1" applyProtection="1">
      <alignment horizontal="left" vertical="center" wrapText="1"/>
      <protection locked="0"/>
    </xf>
    <xf numFmtId="170" fontId="15" fillId="13" borderId="26" xfId="2" applyNumberFormat="1" applyFont="1" applyFill="1" applyBorder="1" applyAlignment="1" applyProtection="1">
      <alignment horizontal="left" vertical="center" wrapText="1"/>
      <protection locked="0"/>
    </xf>
    <xf numFmtId="170" fontId="15" fillId="13" borderId="20" xfId="2" applyNumberFormat="1" applyFont="1" applyFill="1" applyBorder="1" applyAlignment="1" applyProtection="1">
      <alignment horizontal="left" vertical="center" wrapText="1"/>
      <protection locked="0"/>
    </xf>
    <xf numFmtId="170" fontId="15" fillId="13" borderId="37" xfId="2" applyNumberFormat="1" applyFont="1" applyFill="1" applyBorder="1" applyAlignment="1" applyProtection="1">
      <alignment horizontal="left" vertical="center" wrapText="1"/>
      <protection locked="0"/>
    </xf>
    <xf numFmtId="170" fontId="15" fillId="13" borderId="48" xfId="2" applyNumberFormat="1" applyFont="1" applyFill="1" applyBorder="1" applyAlignment="1" applyProtection="1">
      <alignment horizontal="left" vertical="center" wrapText="1"/>
      <protection locked="0"/>
    </xf>
    <xf numFmtId="1" fontId="15" fillId="13" borderId="68" xfId="0" applyNumberFormat="1" applyFont="1" applyFill="1" applyBorder="1" applyAlignment="1" applyProtection="1">
      <alignment horizontal="left" vertical="center"/>
      <protection locked="0"/>
    </xf>
    <xf numFmtId="1" fontId="15" fillId="13" borderId="35" xfId="0" applyNumberFormat="1" applyFont="1" applyFill="1" applyBorder="1" applyAlignment="1" applyProtection="1">
      <alignment horizontal="left" vertical="center"/>
      <protection locked="0"/>
    </xf>
    <xf numFmtId="1" fontId="15" fillId="13" borderId="74" xfId="0" applyNumberFormat="1" applyFont="1" applyFill="1" applyBorder="1" applyAlignment="1" applyProtection="1">
      <alignment horizontal="left" vertical="center"/>
      <protection locked="0"/>
    </xf>
    <xf numFmtId="1" fontId="15" fillId="13" borderId="27" xfId="0" applyNumberFormat="1" applyFont="1" applyFill="1" applyBorder="1" applyAlignment="1" applyProtection="1">
      <alignment horizontal="left" vertical="center"/>
      <protection locked="0"/>
    </xf>
    <xf numFmtId="1" fontId="15" fillId="13" borderId="37" xfId="0" applyNumberFormat="1" applyFont="1" applyFill="1" applyBorder="1" applyAlignment="1" applyProtection="1">
      <alignment horizontal="left" vertical="center"/>
      <protection locked="0"/>
    </xf>
    <xf numFmtId="170" fontId="15" fillId="13" borderId="35" xfId="2" applyNumberFormat="1" applyFont="1" applyFill="1" applyBorder="1" applyAlignment="1" applyProtection="1">
      <alignment horizontal="left" vertical="center" wrapText="1"/>
      <protection locked="0"/>
    </xf>
    <xf numFmtId="170" fontId="15" fillId="13" borderId="36" xfId="2" applyNumberFormat="1" applyFont="1" applyFill="1" applyBorder="1" applyAlignment="1" applyProtection="1">
      <alignment horizontal="left" vertical="center" wrapText="1"/>
      <protection locked="0"/>
    </xf>
    <xf numFmtId="0" fontId="15" fillId="13" borderId="69" xfId="0" applyFont="1" applyFill="1" applyBorder="1" applyAlignment="1" applyProtection="1">
      <alignment horizontal="left" vertical="center" wrapText="1"/>
      <protection locked="0"/>
    </xf>
    <xf numFmtId="0" fontId="15" fillId="13" borderId="75" xfId="0" applyFont="1" applyFill="1" applyBorder="1" applyAlignment="1" applyProtection="1">
      <alignment horizontal="left" vertical="center" wrapText="1"/>
      <protection locked="0"/>
    </xf>
    <xf numFmtId="170" fontId="15" fillId="13" borderId="76" xfId="2" applyNumberFormat="1" applyFont="1" applyFill="1" applyBorder="1" applyAlignment="1" applyProtection="1">
      <alignment horizontal="left" vertical="center" wrapText="1"/>
      <protection locked="0"/>
    </xf>
    <xf numFmtId="170" fontId="15" fillId="13" borderId="68" xfId="2" applyNumberFormat="1" applyFont="1" applyFill="1" applyBorder="1" applyAlignment="1" applyProtection="1">
      <alignment horizontal="left" vertical="center" wrapText="1"/>
      <protection locked="0"/>
    </xf>
    <xf numFmtId="170" fontId="15" fillId="13" borderId="77" xfId="2" applyNumberFormat="1" applyFont="1" applyFill="1" applyBorder="1" applyAlignment="1" applyProtection="1">
      <alignment horizontal="left" vertical="center" wrapText="1"/>
      <protection locked="0"/>
    </xf>
    <xf numFmtId="1" fontId="15" fillId="13" borderId="29" xfId="0" applyNumberFormat="1" applyFont="1" applyFill="1" applyBorder="1" applyAlignment="1" applyProtection="1">
      <alignment horizontal="left" vertical="center"/>
      <protection locked="0"/>
    </xf>
    <xf numFmtId="3" fontId="15" fillId="13" borderId="25" xfId="0" applyNumberFormat="1" applyFont="1" applyFill="1" applyBorder="1" applyAlignment="1" applyProtection="1">
      <alignment horizontal="right"/>
      <protection locked="0"/>
    </xf>
    <xf numFmtId="3" fontId="15" fillId="13" borderId="40" xfId="0" applyNumberFormat="1" applyFont="1" applyFill="1" applyBorder="1" applyAlignment="1" applyProtection="1">
      <alignment horizontal="right"/>
      <protection locked="0"/>
    </xf>
    <xf numFmtId="0" fontId="20" fillId="3" borderId="0" xfId="0" applyFont="1" applyFill="1" applyAlignment="1">
      <alignment vertical="center"/>
    </xf>
    <xf numFmtId="0" fontId="15" fillId="7" borderId="43" xfId="0" applyFont="1" applyFill="1" applyBorder="1" applyAlignment="1">
      <alignment vertical="center" wrapText="1"/>
    </xf>
    <xf numFmtId="0" fontId="15" fillId="7" borderId="78" xfId="0" applyFont="1" applyFill="1" applyBorder="1" applyAlignment="1">
      <alignment vertical="center" wrapText="1"/>
    </xf>
    <xf numFmtId="0" fontId="15" fillId="7" borderId="79" xfId="0" applyFont="1" applyFill="1" applyBorder="1" applyAlignment="1">
      <alignment vertical="center" wrapText="1"/>
    </xf>
    <xf numFmtId="1" fontId="15" fillId="5" borderId="27" xfId="0" applyNumberFormat="1" applyFont="1" applyFill="1" applyBorder="1" applyAlignment="1" applyProtection="1">
      <alignment horizontal="left" vertical="center"/>
      <protection locked="0"/>
    </xf>
    <xf numFmtId="1" fontId="15" fillId="5" borderId="29" xfId="0" applyNumberFormat="1" applyFont="1" applyFill="1" applyBorder="1" applyAlignment="1" applyProtection="1">
      <alignment horizontal="left" vertical="center"/>
      <protection locked="0"/>
    </xf>
    <xf numFmtId="1" fontId="15" fillId="5" borderId="62" xfId="0" applyNumberFormat="1" applyFont="1" applyFill="1" applyBorder="1" applyAlignment="1" applyProtection="1">
      <alignment horizontal="left" vertical="center"/>
      <protection locked="0"/>
    </xf>
    <xf numFmtId="1" fontId="15" fillId="5" borderId="55" xfId="0" applyNumberFormat="1" applyFont="1" applyFill="1" applyBorder="1" applyAlignment="1" applyProtection="1">
      <alignment horizontal="left" vertical="center"/>
      <protection locked="0"/>
    </xf>
    <xf numFmtId="1" fontId="15" fillId="0" borderId="62" xfId="0" applyNumberFormat="1" applyFont="1" applyBorder="1" applyAlignment="1" applyProtection="1">
      <alignment horizontal="left" vertical="center"/>
      <protection locked="0"/>
    </xf>
    <xf numFmtId="1" fontId="15" fillId="0" borderId="55" xfId="0" applyNumberFormat="1" applyFont="1" applyBorder="1" applyAlignment="1" applyProtection="1">
      <alignment horizontal="left" vertical="center"/>
      <protection locked="0"/>
    </xf>
    <xf numFmtId="49" fontId="15" fillId="5" borderId="26" xfId="0" applyNumberFormat="1" applyFont="1" applyFill="1" applyBorder="1" applyProtection="1">
      <protection locked="0"/>
    </xf>
    <xf numFmtId="0" fontId="15" fillId="5" borderId="37" xfId="0" applyFont="1" applyFill="1" applyBorder="1" applyProtection="1">
      <protection locked="0"/>
    </xf>
    <xf numFmtId="1" fontId="15" fillId="5" borderId="26" xfId="0" applyNumberFormat="1" applyFont="1" applyFill="1" applyBorder="1" applyAlignment="1" applyProtection="1">
      <alignment horizontal="left" vertical="center"/>
      <protection locked="0"/>
    </xf>
    <xf numFmtId="49" fontId="15" fillId="5" borderId="37" xfId="0" applyNumberFormat="1" applyFont="1" applyFill="1" applyBorder="1" applyProtection="1">
      <protection locked="0"/>
    </xf>
    <xf numFmtId="1" fontId="15" fillId="0" borderId="5" xfId="0" applyNumberFormat="1" applyFont="1" applyBorder="1" applyAlignment="1" applyProtection="1">
      <alignment horizontal="left" vertical="center"/>
      <protection locked="0"/>
    </xf>
    <xf numFmtId="1" fontId="15" fillId="0" borderId="69" xfId="0" applyNumberFormat="1" applyFont="1" applyBorder="1" applyAlignment="1" applyProtection="1">
      <alignment horizontal="left" vertical="center"/>
      <protection locked="0"/>
    </xf>
    <xf numFmtId="0" fontId="15" fillId="0" borderId="30" xfId="0" applyFont="1" applyBorder="1" applyProtection="1">
      <protection locked="0"/>
    </xf>
    <xf numFmtId="1" fontId="15" fillId="5" borderId="23" xfId="0" applyNumberFormat="1" applyFont="1" applyFill="1" applyBorder="1" applyAlignment="1" applyProtection="1">
      <alignment horizontal="left" vertical="center"/>
      <protection locked="0"/>
    </xf>
    <xf numFmtId="1" fontId="15" fillId="5" borderId="24" xfId="0" applyNumberFormat="1" applyFont="1" applyFill="1" applyBorder="1" applyAlignment="1" applyProtection="1">
      <alignment horizontal="left" vertical="center"/>
      <protection locked="0"/>
    </xf>
    <xf numFmtId="1" fontId="15" fillId="5" borderId="28" xfId="0" applyNumberFormat="1" applyFont="1" applyFill="1" applyBorder="1" applyAlignment="1" applyProtection="1">
      <alignment horizontal="left" vertical="center"/>
      <protection locked="0"/>
    </xf>
    <xf numFmtId="1" fontId="15" fillId="5" borderId="23" xfId="0" applyNumberFormat="1" applyFont="1" applyFill="1" applyBorder="1" applyAlignment="1" applyProtection="1">
      <alignment horizontal="center" vertical="center"/>
      <protection locked="0"/>
    </xf>
    <xf numFmtId="0" fontId="15" fillId="5" borderId="24" xfId="0" applyFont="1" applyFill="1" applyBorder="1" applyAlignment="1" applyProtection="1">
      <alignment horizontal="left" vertical="center" wrapText="1"/>
      <protection locked="0"/>
    </xf>
    <xf numFmtId="1" fontId="15" fillId="5" borderId="26" xfId="0" applyNumberFormat="1" applyFont="1" applyFill="1" applyBorder="1" applyAlignment="1" applyProtection="1">
      <alignment horizontal="center" vertical="center"/>
      <protection locked="0"/>
    </xf>
    <xf numFmtId="0" fontId="15" fillId="5" borderId="27" xfId="0" applyFont="1" applyFill="1" applyBorder="1" applyAlignment="1" applyProtection="1">
      <alignment horizontal="left" vertical="center" wrapText="1"/>
      <protection locked="0"/>
    </xf>
    <xf numFmtId="1" fontId="15" fillId="5" borderId="28" xfId="0" applyNumberFormat="1" applyFont="1" applyFill="1" applyBorder="1" applyAlignment="1" applyProtection="1">
      <alignment horizontal="center" vertical="center"/>
      <protection locked="0"/>
    </xf>
    <xf numFmtId="0" fontId="15" fillId="5" borderId="29" xfId="0" applyFont="1" applyFill="1" applyBorder="1" applyAlignment="1" applyProtection="1">
      <alignment horizontal="left" vertical="center" wrapText="1"/>
      <protection locked="0"/>
    </xf>
    <xf numFmtId="1" fontId="15" fillId="3" borderId="26" xfId="0" applyNumberFormat="1" applyFont="1" applyFill="1" applyBorder="1" applyAlignment="1" applyProtection="1">
      <alignment horizontal="left" vertical="center" wrapText="1"/>
      <protection locked="0"/>
    </xf>
    <xf numFmtId="1" fontId="15" fillId="5" borderId="64" xfId="0" applyNumberFormat="1" applyFont="1" applyFill="1" applyBorder="1" applyAlignment="1" applyProtection="1">
      <alignment horizontal="left" vertical="center"/>
      <protection locked="0"/>
    </xf>
    <xf numFmtId="1" fontId="15" fillId="5" borderId="0" xfId="0" applyNumberFormat="1" applyFont="1" applyFill="1" applyAlignment="1" applyProtection="1">
      <alignment horizontal="left" vertical="center"/>
      <protection locked="0"/>
    </xf>
    <xf numFmtId="1" fontId="15" fillId="5" borderId="80" xfId="0" applyNumberFormat="1" applyFont="1" applyFill="1" applyBorder="1" applyAlignment="1" applyProtection="1">
      <alignment horizontal="left" vertical="center"/>
      <protection locked="0"/>
    </xf>
    <xf numFmtId="1" fontId="15" fillId="5" borderId="15" xfId="0" applyNumberFormat="1" applyFont="1" applyFill="1" applyBorder="1" applyAlignment="1" applyProtection="1">
      <alignment horizontal="left" vertical="center"/>
      <protection locked="0"/>
    </xf>
    <xf numFmtId="1" fontId="15" fillId="5" borderId="52" xfId="0" applyNumberFormat="1" applyFont="1" applyFill="1" applyBorder="1" applyAlignment="1" applyProtection="1">
      <alignment horizontal="left" vertical="center"/>
      <protection locked="0"/>
    </xf>
    <xf numFmtId="1" fontId="15" fillId="5" borderId="71" xfId="0" applyNumberFormat="1" applyFont="1" applyFill="1" applyBorder="1" applyAlignment="1" applyProtection="1">
      <alignment horizontal="left" vertical="center"/>
      <protection locked="0"/>
    </xf>
    <xf numFmtId="170" fontId="15" fillId="5" borderId="24" xfId="2" applyNumberFormat="1" applyFont="1" applyFill="1" applyBorder="1" applyAlignment="1" applyProtection="1">
      <alignment horizontal="left" vertical="center" wrapText="1"/>
      <protection locked="0"/>
    </xf>
    <xf numFmtId="3" fontId="14" fillId="8" borderId="30" xfId="0" applyNumberFormat="1" applyFont="1" applyFill="1" applyBorder="1" applyAlignment="1" applyProtection="1">
      <alignment horizontal="left" vertical="center" wrapText="1"/>
      <protection locked="0"/>
    </xf>
    <xf numFmtId="1" fontId="15" fillId="5" borderId="23" xfId="0" applyNumberFormat="1" applyFont="1" applyFill="1" applyBorder="1" applyAlignment="1" applyProtection="1">
      <alignment horizontal="center"/>
      <protection locked="0"/>
    </xf>
    <xf numFmtId="2" fontId="15" fillId="5" borderId="25" xfId="0" applyNumberFormat="1" applyFont="1" applyFill="1" applyBorder="1" applyAlignment="1" applyProtection="1">
      <alignment horizontal="center"/>
      <protection locked="0"/>
    </xf>
    <xf numFmtId="1" fontId="15" fillId="5" borderId="26" xfId="0" applyNumberFormat="1" applyFont="1" applyFill="1" applyBorder="1" applyAlignment="1" applyProtection="1">
      <alignment horizontal="center"/>
      <protection locked="0"/>
    </xf>
    <xf numFmtId="2" fontId="15" fillId="5" borderId="40" xfId="0" applyNumberFormat="1" applyFont="1" applyFill="1" applyBorder="1" applyAlignment="1" applyProtection="1">
      <alignment horizontal="center"/>
      <protection locked="0"/>
    </xf>
    <xf numFmtId="0" fontId="15" fillId="5" borderId="1" xfId="0" applyFont="1" applyFill="1" applyBorder="1" applyAlignment="1" applyProtection="1">
      <alignment horizontal="center"/>
      <protection locked="0"/>
    </xf>
    <xf numFmtId="2" fontId="15" fillId="5" borderId="33" xfId="0" applyNumberFormat="1" applyFont="1" applyFill="1" applyBorder="1" applyAlignment="1" applyProtection="1">
      <alignment horizontal="center"/>
      <protection locked="0"/>
    </xf>
    <xf numFmtId="3" fontId="14" fillId="5" borderId="46" xfId="0" applyNumberFormat="1" applyFont="1" applyFill="1" applyBorder="1" applyAlignment="1" applyProtection="1">
      <alignment horizontal="center"/>
      <protection locked="0"/>
    </xf>
    <xf numFmtId="0" fontId="15" fillId="5" borderId="26" xfId="0" applyFont="1" applyFill="1" applyBorder="1" applyAlignment="1" applyProtection="1">
      <alignment horizontal="center"/>
      <protection locked="0"/>
    </xf>
    <xf numFmtId="3" fontId="14" fillId="5" borderId="51" xfId="0" applyNumberFormat="1" applyFont="1" applyFill="1" applyBorder="1" applyAlignment="1" applyProtection="1">
      <alignment horizontal="center"/>
      <protection locked="0"/>
    </xf>
    <xf numFmtId="170" fontId="14" fillId="4" borderId="43" xfId="2" applyNumberFormat="1" applyFont="1" applyFill="1" applyBorder="1" applyAlignment="1" applyProtection="1">
      <alignment horizontal="left" vertical="center" wrapText="1"/>
    </xf>
    <xf numFmtId="170" fontId="15" fillId="13" borderId="38" xfId="2" applyNumberFormat="1" applyFont="1" applyFill="1" applyBorder="1" applyAlignment="1" applyProtection="1">
      <alignment horizontal="left" vertical="center" wrapText="1"/>
      <protection locked="0"/>
    </xf>
    <xf numFmtId="170" fontId="15" fillId="13" borderId="62" xfId="2" applyNumberFormat="1" applyFont="1" applyFill="1" applyBorder="1" applyAlignment="1" applyProtection="1">
      <alignment horizontal="left" vertical="center" wrapText="1"/>
      <protection locked="0"/>
    </xf>
    <xf numFmtId="4" fontId="15" fillId="6" borderId="82" xfId="0" applyNumberFormat="1" applyFont="1" applyFill="1" applyBorder="1" applyAlignment="1" applyProtection="1">
      <alignment horizontal="right" vertical="center" wrapText="1"/>
      <protection locked="0"/>
    </xf>
    <xf numFmtId="4" fontId="15" fillId="6" borderId="83" xfId="0" applyNumberFormat="1" applyFont="1" applyFill="1" applyBorder="1" applyAlignment="1" applyProtection="1">
      <alignment horizontal="right" vertical="center" wrapText="1"/>
      <protection locked="0"/>
    </xf>
    <xf numFmtId="4" fontId="15" fillId="6" borderId="84" xfId="0" applyNumberFormat="1" applyFont="1" applyFill="1" applyBorder="1" applyAlignment="1" applyProtection="1">
      <alignment horizontal="right" vertical="center" wrapText="1"/>
      <protection locked="0"/>
    </xf>
    <xf numFmtId="4" fontId="15" fillId="6" borderId="82" xfId="0" quotePrefix="1" applyNumberFormat="1" applyFont="1" applyFill="1" applyBorder="1" applyAlignment="1" applyProtection="1">
      <alignment horizontal="right" vertical="center" wrapText="1"/>
      <protection locked="0"/>
    </xf>
    <xf numFmtId="4" fontId="15" fillId="6" borderId="83" xfId="0" quotePrefix="1" applyNumberFormat="1" applyFont="1" applyFill="1" applyBorder="1" applyAlignment="1" applyProtection="1">
      <alignment horizontal="right" vertical="center" wrapText="1"/>
      <protection locked="0"/>
    </xf>
    <xf numFmtId="4" fontId="15" fillId="6" borderId="84" xfId="0" quotePrefix="1" applyNumberFormat="1" applyFont="1" applyFill="1" applyBorder="1" applyAlignment="1" applyProtection="1">
      <alignment horizontal="right" vertical="center" wrapText="1"/>
      <protection locked="0"/>
    </xf>
    <xf numFmtId="4" fontId="15" fillId="12" borderId="82" xfId="0" applyNumberFormat="1" applyFont="1" applyFill="1" applyBorder="1" applyAlignment="1" applyProtection="1">
      <alignment horizontal="right"/>
      <protection locked="0"/>
    </xf>
    <xf numFmtId="4" fontId="15" fillId="12" borderId="82" xfId="0" applyNumberFormat="1" applyFont="1" applyFill="1" applyBorder="1" applyAlignment="1" applyProtection="1">
      <alignment horizontal="right" vertical="center" wrapText="1"/>
      <protection locked="0"/>
    </xf>
    <xf numFmtId="4" fontId="15" fillId="12" borderId="84" xfId="0" applyNumberFormat="1" applyFont="1" applyFill="1" applyBorder="1" applyAlignment="1" applyProtection="1">
      <alignment horizontal="right"/>
      <protection locked="0"/>
    </xf>
    <xf numFmtId="4" fontId="15" fillId="15" borderId="37" xfId="0" applyNumberFormat="1" applyFont="1" applyFill="1" applyBorder="1" applyAlignment="1" applyProtection="1">
      <alignment horizontal="right"/>
      <protection locked="0"/>
    </xf>
    <xf numFmtId="4" fontId="15" fillId="15" borderId="82" xfId="0" applyNumberFormat="1" applyFont="1" applyFill="1" applyBorder="1" applyAlignment="1" applyProtection="1">
      <alignment horizontal="right" vertical="center" wrapText="1"/>
      <protection locked="0"/>
    </xf>
    <xf numFmtId="4" fontId="15" fillId="15" borderId="48" xfId="0" applyNumberFormat="1" applyFont="1" applyFill="1" applyBorder="1" applyAlignment="1" applyProtection="1">
      <alignment horizontal="right"/>
      <protection locked="0"/>
    </xf>
    <xf numFmtId="4" fontId="15" fillId="15" borderId="84" xfId="0" applyNumberFormat="1" applyFont="1" applyFill="1" applyBorder="1" applyAlignment="1" applyProtection="1">
      <alignment horizontal="right" vertical="center" wrapText="1"/>
      <protection locked="0"/>
    </xf>
    <xf numFmtId="0" fontId="15" fillId="17" borderId="43" xfId="0" applyFont="1" applyFill="1" applyBorder="1" applyAlignment="1" applyProtection="1">
      <alignment horizontal="left" vertical="center" wrapText="1"/>
      <protection locked="0"/>
    </xf>
    <xf numFmtId="170" fontId="14" fillId="5" borderId="43" xfId="2" applyNumberFormat="1" applyFont="1" applyFill="1" applyBorder="1" applyAlignment="1" applyProtection="1">
      <alignment horizontal="left" vertical="center" wrapText="1"/>
      <protection locked="0"/>
    </xf>
    <xf numFmtId="170" fontId="14" fillId="5" borderId="45" xfId="2" applyNumberFormat="1" applyFont="1" applyFill="1" applyBorder="1" applyAlignment="1" applyProtection="1">
      <alignment horizontal="left" vertical="center" wrapText="1"/>
      <protection locked="0"/>
    </xf>
    <xf numFmtId="170" fontId="14" fillId="5" borderId="44" xfId="2" applyNumberFormat="1" applyFont="1" applyFill="1" applyBorder="1" applyAlignment="1" applyProtection="1">
      <alignment horizontal="left" vertical="center" wrapText="1"/>
      <protection locked="0"/>
    </xf>
    <xf numFmtId="170" fontId="14" fillId="5" borderId="61" xfId="2" applyNumberFormat="1" applyFont="1" applyFill="1" applyBorder="1" applyAlignment="1" applyProtection="1">
      <alignment horizontal="left" vertical="center" wrapText="1"/>
      <protection locked="0"/>
    </xf>
    <xf numFmtId="170" fontId="14" fillId="5" borderId="66" xfId="2" applyNumberFormat="1" applyFont="1" applyFill="1" applyBorder="1" applyAlignment="1" applyProtection="1">
      <alignment horizontal="left" vertical="center" wrapText="1"/>
      <protection locked="0"/>
    </xf>
    <xf numFmtId="170" fontId="14" fillId="5" borderId="30" xfId="2" applyNumberFormat="1" applyFont="1" applyFill="1" applyBorder="1" applyAlignment="1" applyProtection="1">
      <alignment horizontal="left" vertical="center" wrapText="1"/>
      <protection locked="0"/>
    </xf>
    <xf numFmtId="0" fontId="15" fillId="4" borderId="27" xfId="0" applyFont="1" applyFill="1" applyBorder="1" applyAlignment="1">
      <alignment horizontal="right" vertical="center"/>
    </xf>
    <xf numFmtId="165" fontId="15" fillId="5" borderId="11" xfId="0" applyNumberFormat="1" applyFont="1" applyFill="1" applyBorder="1" applyAlignment="1">
      <alignment horizontal="right" vertical="center"/>
    </xf>
    <xf numFmtId="3" fontId="15" fillId="2" borderId="27" xfId="0" applyNumberFormat="1" applyFont="1" applyFill="1" applyBorder="1" applyProtection="1">
      <protection locked="0"/>
    </xf>
    <xf numFmtId="0" fontId="15" fillId="2" borderId="29" xfId="0" applyFont="1" applyFill="1" applyBorder="1" applyProtection="1">
      <protection locked="0"/>
    </xf>
    <xf numFmtId="166" fontId="15" fillId="12" borderId="27" xfId="0" applyNumberFormat="1" applyFont="1" applyFill="1" applyBorder="1" applyAlignment="1" applyProtection="1">
      <alignment horizontal="right" wrapText="1"/>
      <protection locked="0"/>
    </xf>
    <xf numFmtId="166" fontId="15" fillId="12" borderId="29" xfId="0" applyNumberFormat="1" applyFont="1" applyFill="1" applyBorder="1" applyAlignment="1" applyProtection="1">
      <alignment horizontal="right" wrapText="1"/>
      <protection locked="0"/>
    </xf>
    <xf numFmtId="166" fontId="15" fillId="6" borderId="27" xfId="0" applyNumberFormat="1" applyFont="1" applyFill="1" applyBorder="1" applyAlignment="1" applyProtection="1">
      <alignment horizontal="right" vertical="center" wrapText="1"/>
      <protection locked="0"/>
    </xf>
    <xf numFmtId="166" fontId="15" fillId="6" borderId="57" xfId="0" applyNumberFormat="1" applyFont="1" applyFill="1" applyBorder="1" applyAlignment="1" applyProtection="1">
      <alignment horizontal="right" vertical="center" wrapText="1"/>
      <protection locked="0"/>
    </xf>
    <xf numFmtId="166" fontId="15" fillId="6" borderId="29" xfId="0" applyNumberFormat="1" applyFont="1" applyFill="1" applyBorder="1" applyAlignment="1" applyProtection="1">
      <alignment horizontal="right" vertical="center" wrapText="1"/>
      <protection locked="0"/>
    </xf>
    <xf numFmtId="2" fontId="15" fillId="6" borderId="27" xfId="0" quotePrefix="1" applyNumberFormat="1" applyFont="1" applyFill="1" applyBorder="1" applyAlignment="1" applyProtection="1">
      <alignment horizontal="right" vertical="center" wrapText="1"/>
      <protection locked="0"/>
    </xf>
    <xf numFmtId="2" fontId="15" fillId="6" borderId="57" xfId="0" applyNumberFormat="1" applyFont="1" applyFill="1" applyBorder="1" applyAlignment="1" applyProtection="1">
      <alignment horizontal="right" vertical="center" wrapText="1"/>
      <protection locked="0"/>
    </xf>
    <xf numFmtId="2" fontId="15" fillId="6" borderId="29" xfId="0" applyNumberFormat="1" applyFont="1" applyFill="1" applyBorder="1" applyAlignment="1" applyProtection="1">
      <alignment horizontal="right" vertical="center" wrapText="1"/>
      <protection locked="0"/>
    </xf>
    <xf numFmtId="3" fontId="15" fillId="13" borderId="29" xfId="0" applyNumberFormat="1" applyFont="1" applyFill="1" applyBorder="1" applyAlignment="1" applyProtection="1">
      <alignment horizontal="right"/>
      <protection locked="0"/>
    </xf>
    <xf numFmtId="2" fontId="15" fillId="15" borderId="27" xfId="0" applyNumberFormat="1" applyFont="1" applyFill="1" applyBorder="1" applyAlignment="1" applyProtection="1">
      <alignment horizontal="right"/>
      <protection locked="0"/>
    </xf>
    <xf numFmtId="2" fontId="15" fillId="15" borderId="29" xfId="0" applyNumberFormat="1" applyFont="1" applyFill="1" applyBorder="1" applyAlignment="1" applyProtection="1">
      <alignment horizontal="right"/>
      <protection locked="0"/>
    </xf>
    <xf numFmtId="4" fontId="15" fillId="15" borderId="22" xfId="0" applyNumberFormat="1" applyFont="1" applyFill="1" applyBorder="1" applyAlignment="1" applyProtection="1">
      <alignment horizontal="right" vertical="center" wrapText="1"/>
      <protection locked="0"/>
    </xf>
    <xf numFmtId="4" fontId="15" fillId="15" borderId="58" xfId="0" applyNumberFormat="1" applyFont="1" applyFill="1" applyBorder="1" applyAlignment="1" applyProtection="1">
      <alignment horizontal="right" vertical="center" wrapText="1"/>
      <protection locked="0"/>
    </xf>
    <xf numFmtId="1" fontId="15" fillId="13" borderId="11" xfId="0" applyNumberFormat="1" applyFont="1" applyFill="1" applyBorder="1" applyAlignment="1" applyProtection="1">
      <alignment horizontal="left" vertical="center"/>
      <protection locked="0"/>
    </xf>
    <xf numFmtId="1" fontId="15" fillId="13" borderId="14" xfId="0" applyNumberFormat="1" applyFont="1" applyFill="1" applyBorder="1" applyAlignment="1" applyProtection="1">
      <alignment horizontal="left" vertical="center"/>
      <protection locked="0"/>
    </xf>
    <xf numFmtId="1" fontId="15" fillId="13" borderId="20" xfId="0" applyNumberFormat="1" applyFont="1" applyFill="1" applyBorder="1" applyAlignment="1" applyProtection="1">
      <alignment horizontal="left" vertical="center"/>
      <protection locked="0"/>
    </xf>
    <xf numFmtId="170" fontId="15" fillId="5" borderId="37" xfId="2" applyNumberFormat="1" applyFont="1" applyFill="1" applyBorder="1" applyAlignment="1" applyProtection="1">
      <alignment horizontal="left" vertical="center" wrapText="1"/>
      <protection locked="0"/>
    </xf>
    <xf numFmtId="170" fontId="15" fillId="5" borderId="55" xfId="2" applyNumberFormat="1" applyFont="1" applyFill="1" applyBorder="1" applyAlignment="1" applyProtection="1">
      <alignment horizontal="left" vertical="center" wrapText="1"/>
      <protection locked="0"/>
    </xf>
    <xf numFmtId="170" fontId="15" fillId="5" borderId="27" xfId="2" applyNumberFormat="1" applyFont="1" applyFill="1" applyBorder="1" applyAlignment="1" applyProtection="1">
      <alignment horizontal="left" vertical="center" wrapText="1"/>
      <protection locked="0"/>
    </xf>
    <xf numFmtId="170" fontId="15" fillId="5" borderId="35" xfId="2" applyNumberFormat="1" applyFont="1" applyFill="1" applyBorder="1" applyAlignment="1" applyProtection="1">
      <alignment horizontal="left" vertical="center" wrapText="1"/>
      <protection locked="0"/>
    </xf>
    <xf numFmtId="170" fontId="15" fillId="5" borderId="40" xfId="2" applyNumberFormat="1" applyFont="1" applyFill="1" applyBorder="1" applyAlignment="1" applyProtection="1">
      <alignment horizontal="left" vertical="center" wrapText="1"/>
      <protection locked="0"/>
    </xf>
    <xf numFmtId="170" fontId="15" fillId="5" borderId="36" xfId="2" applyNumberFormat="1" applyFont="1" applyFill="1" applyBorder="1" applyAlignment="1" applyProtection="1">
      <alignment horizontal="left" vertical="center" wrapText="1"/>
      <protection locked="0"/>
    </xf>
    <xf numFmtId="0" fontId="15" fillId="2" borderId="20" xfId="0" applyFont="1" applyFill="1" applyBorder="1" applyAlignment="1" applyProtection="1">
      <alignment vertical="center"/>
      <protection locked="0"/>
    </xf>
    <xf numFmtId="0" fontId="21" fillId="0" borderId="0" xfId="0" applyFont="1"/>
    <xf numFmtId="0" fontId="15" fillId="3" borderId="17" xfId="0" applyFont="1" applyFill="1" applyBorder="1" applyAlignment="1">
      <alignment horizontal="right" vertical="center" wrapText="1"/>
    </xf>
    <xf numFmtId="42" fontId="15" fillId="5" borderId="14" xfId="0" applyNumberFormat="1" applyFont="1" applyFill="1" applyBorder="1" applyAlignment="1">
      <alignment horizontal="right" vertical="center"/>
    </xf>
    <xf numFmtId="42" fontId="15" fillId="4" borderId="15" xfId="0" quotePrefix="1" applyNumberFormat="1" applyFont="1" applyFill="1" applyBorder="1" applyAlignment="1">
      <alignment horizontal="center"/>
    </xf>
    <xf numFmtId="0" fontId="15" fillId="3" borderId="20" xfId="0" applyFont="1" applyFill="1" applyBorder="1" applyAlignment="1">
      <alignment vertical="center" wrapText="1"/>
    </xf>
    <xf numFmtId="44" fontId="14" fillId="5" borderId="75" xfId="0" applyNumberFormat="1" applyFont="1" applyFill="1" applyBorder="1"/>
    <xf numFmtId="44" fontId="15" fillId="5" borderId="27" xfId="1" applyNumberFormat="1" applyFont="1" applyFill="1" applyBorder="1" applyAlignment="1" applyProtection="1">
      <alignment vertical="center"/>
    </xf>
    <xf numFmtId="44" fontId="15" fillId="5" borderId="27" xfId="0" applyNumberFormat="1" applyFont="1" applyFill="1" applyBorder="1"/>
    <xf numFmtId="44" fontId="15" fillId="5" borderId="40" xfId="0" applyNumberFormat="1" applyFont="1" applyFill="1" applyBorder="1"/>
    <xf numFmtId="44" fontId="15" fillId="5" borderId="27" xfId="1" applyNumberFormat="1" applyFont="1" applyFill="1" applyBorder="1" applyAlignment="1" applyProtection="1">
      <alignment horizontal="right" vertical="center"/>
    </xf>
    <xf numFmtId="44" fontId="15" fillId="5" borderId="29" xfId="1" applyNumberFormat="1" applyFont="1" applyFill="1" applyBorder="1" applyAlignment="1" applyProtection="1">
      <alignment vertical="center"/>
    </xf>
    <xf numFmtId="44" fontId="15" fillId="5" borderId="29" xfId="0" applyNumberFormat="1" applyFont="1" applyFill="1" applyBorder="1"/>
    <xf numFmtId="44" fontId="15" fillId="5" borderId="41" xfId="0" applyNumberFormat="1" applyFont="1" applyFill="1" applyBorder="1"/>
    <xf numFmtId="44" fontId="14" fillId="5" borderId="30" xfId="1" applyNumberFormat="1" applyFont="1" applyFill="1" applyBorder="1" applyAlignment="1" applyProtection="1">
      <alignment vertical="center"/>
    </xf>
    <xf numFmtId="0" fontId="15" fillId="0" borderId="10" xfId="0" applyFont="1" applyBorder="1" applyAlignment="1">
      <alignment horizontal="center"/>
    </xf>
    <xf numFmtId="49" fontId="15" fillId="3" borderId="0" xfId="0" applyNumberFormat="1" applyFont="1" applyFill="1" applyAlignment="1" applyProtection="1">
      <alignment horizontal="center" vertical="center"/>
      <protection locked="0"/>
    </xf>
    <xf numFmtId="0" fontId="15" fillId="3" borderId="0" xfId="0" applyFont="1" applyFill="1" applyAlignment="1" applyProtection="1">
      <alignment horizontal="left" vertical="center" wrapText="1"/>
      <protection locked="0"/>
    </xf>
    <xf numFmtId="1" fontId="15" fillId="3" borderId="0" xfId="0" applyNumberFormat="1" applyFont="1" applyFill="1" applyAlignment="1" applyProtection="1">
      <alignment horizontal="right"/>
      <protection locked="0"/>
    </xf>
    <xf numFmtId="0" fontId="15" fillId="3" borderId="0" xfId="0" applyFont="1" applyFill="1" applyProtection="1">
      <protection locked="0"/>
    </xf>
    <xf numFmtId="0" fontId="15" fillId="5" borderId="3" xfId="0" applyFont="1" applyFill="1" applyBorder="1" applyAlignment="1" applyProtection="1">
      <alignment horizontal="left" vertical="center"/>
      <protection locked="0"/>
    </xf>
    <xf numFmtId="0" fontId="15" fillId="5" borderId="27" xfId="0" applyFont="1" applyFill="1" applyBorder="1" applyProtection="1">
      <protection locked="0"/>
    </xf>
    <xf numFmtId="0" fontId="15" fillId="5" borderId="39" xfId="0" applyFont="1" applyFill="1" applyBorder="1" applyProtection="1">
      <protection locked="0"/>
    </xf>
    <xf numFmtId="3" fontId="14" fillId="5" borderId="45" xfId="0" applyNumberFormat="1" applyFont="1" applyFill="1" applyBorder="1" applyAlignment="1" applyProtection="1">
      <alignment horizontal="center"/>
      <protection locked="0"/>
    </xf>
    <xf numFmtId="0" fontId="15" fillId="3" borderId="0" xfId="0" applyFont="1" applyFill="1" applyAlignment="1" applyProtection="1">
      <alignment horizontal="left" vertical="center"/>
      <protection locked="0"/>
    </xf>
    <xf numFmtId="0" fontId="15" fillId="0" borderId="0" xfId="0" applyFont="1" applyAlignment="1" applyProtection="1">
      <alignment horizontal="left" vertical="center"/>
      <protection locked="0"/>
    </xf>
    <xf numFmtId="1" fontId="15" fillId="3" borderId="0" xfId="0" applyNumberFormat="1" applyFont="1" applyFill="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3" borderId="0" xfId="0" applyFont="1" applyFill="1" applyAlignment="1" applyProtection="1">
      <alignment horizontal="right" vertical="center" wrapText="1"/>
      <protection locked="0"/>
    </xf>
    <xf numFmtId="1" fontId="15" fillId="3" borderId="0" xfId="0" applyNumberFormat="1" applyFont="1" applyFill="1" applyAlignment="1" applyProtection="1">
      <alignment horizontal="left"/>
      <protection locked="0"/>
    </xf>
    <xf numFmtId="0" fontId="15" fillId="0" borderId="86" xfId="0" applyFont="1" applyBorder="1" applyAlignment="1">
      <alignment horizontal="right" vertical="center"/>
    </xf>
    <xf numFmtId="0" fontId="15" fillId="3" borderId="87" xfId="0" applyFont="1" applyFill="1" applyBorder="1" applyAlignment="1">
      <alignment vertical="center"/>
    </xf>
    <xf numFmtId="0" fontId="15" fillId="3" borderId="88" xfId="0" applyFont="1" applyFill="1" applyBorder="1" applyAlignment="1">
      <alignment vertical="center"/>
    </xf>
    <xf numFmtId="165" fontId="15" fillId="5" borderId="86" xfId="3" applyNumberFormat="1" applyFont="1" applyFill="1" applyBorder="1" applyAlignment="1" applyProtection="1">
      <alignment horizontal="right" vertical="center"/>
    </xf>
    <xf numFmtId="49" fontId="14" fillId="0" borderId="23" xfId="0" applyNumberFormat="1" applyFont="1" applyBorder="1" applyAlignment="1">
      <alignment horizontal="left" vertical="center"/>
    </xf>
    <xf numFmtId="0" fontId="14" fillId="0" borderId="25" xfId="0" applyFont="1" applyBorder="1" applyAlignment="1">
      <alignment wrapText="1"/>
    </xf>
    <xf numFmtId="0" fontId="15" fillId="5" borderId="29" xfId="0" applyFont="1" applyFill="1" applyBorder="1" applyProtection="1">
      <protection locked="0"/>
    </xf>
    <xf numFmtId="0" fontId="15" fillId="2" borderId="41" xfId="0" applyFont="1" applyFill="1" applyBorder="1" applyProtection="1">
      <protection locked="0"/>
    </xf>
    <xf numFmtId="49" fontId="15" fillId="3" borderId="0" xfId="0" applyNumberFormat="1" applyFont="1" applyFill="1" applyAlignment="1">
      <alignment vertical="center" wrapText="1"/>
    </xf>
    <xf numFmtId="20" fontId="15" fillId="3" borderId="10" xfId="0" applyNumberFormat="1" applyFont="1" applyFill="1" applyBorder="1" applyAlignment="1">
      <alignment horizontal="center"/>
    </xf>
    <xf numFmtId="167" fontId="15" fillId="0" borderId="5" xfId="0" applyNumberFormat="1" applyFont="1" applyBorder="1" applyAlignment="1" applyProtection="1">
      <alignment horizontal="center"/>
      <protection locked="0"/>
    </xf>
    <xf numFmtId="2" fontId="15" fillId="0" borderId="75" xfId="0" applyNumberFormat="1" applyFont="1" applyBorder="1" applyAlignment="1" applyProtection="1">
      <alignment horizontal="center"/>
      <protection locked="0"/>
    </xf>
    <xf numFmtId="3" fontId="14" fillId="0" borderId="65" xfId="0" applyNumberFormat="1" applyFont="1" applyBorder="1" applyAlignment="1" applyProtection="1">
      <alignment horizontal="center"/>
      <protection locked="0"/>
    </xf>
    <xf numFmtId="1" fontId="15" fillId="3" borderId="7" xfId="0" applyNumberFormat="1" applyFont="1" applyFill="1" applyBorder="1" applyAlignment="1">
      <alignment horizontal="left" vertical="center"/>
    </xf>
    <xf numFmtId="1" fontId="15" fillId="3" borderId="10" xfId="0" applyNumberFormat="1" applyFont="1" applyFill="1" applyBorder="1" applyAlignment="1">
      <alignment horizontal="left" vertical="center"/>
    </xf>
    <xf numFmtId="0" fontId="15" fillId="3" borderId="10" xfId="0" applyFont="1" applyFill="1" applyBorder="1"/>
    <xf numFmtId="0" fontId="15" fillId="3" borderId="75" xfId="0" applyFont="1" applyFill="1" applyBorder="1"/>
    <xf numFmtId="20" fontId="15" fillId="2" borderId="25" xfId="0" applyNumberFormat="1" applyFont="1" applyFill="1" applyBorder="1" applyAlignment="1" applyProtection="1">
      <alignment horizontal="center"/>
      <protection locked="0"/>
    </xf>
    <xf numFmtId="20" fontId="15" fillId="2" borderId="36" xfId="0" applyNumberFormat="1" applyFont="1" applyFill="1" applyBorder="1" applyAlignment="1" applyProtection="1">
      <alignment horizontal="center"/>
      <protection locked="0"/>
    </xf>
    <xf numFmtId="20" fontId="15" fillId="2" borderId="40" xfId="0" applyNumberFormat="1" applyFont="1" applyFill="1" applyBorder="1" applyAlignment="1" applyProtection="1">
      <alignment horizontal="center"/>
      <protection locked="0"/>
    </xf>
    <xf numFmtId="0" fontId="15" fillId="0" borderId="30" xfId="0" applyFont="1" applyBorder="1" applyAlignment="1" applyProtection="1">
      <alignment horizontal="left" vertical="center" wrapText="1"/>
      <protection locked="0"/>
    </xf>
    <xf numFmtId="20" fontId="15" fillId="0" borderId="73" xfId="0" applyNumberFormat="1" applyFont="1" applyBorder="1" applyAlignment="1" applyProtection="1">
      <alignment horizontal="center"/>
      <protection locked="0"/>
    </xf>
    <xf numFmtId="20" fontId="15" fillId="0" borderId="30" xfId="0" applyNumberFormat="1" applyFont="1" applyBorder="1" applyAlignment="1" applyProtection="1">
      <alignment horizontal="center"/>
      <protection locked="0"/>
    </xf>
    <xf numFmtId="20" fontId="15" fillId="0" borderId="75" xfId="0" applyNumberFormat="1" applyFont="1" applyBorder="1" applyAlignment="1" applyProtection="1">
      <alignment horizontal="center"/>
      <protection locked="0"/>
    </xf>
    <xf numFmtId="1" fontId="15" fillId="12" borderId="8" xfId="0" applyNumberFormat="1" applyFont="1" applyFill="1" applyBorder="1" applyAlignment="1">
      <alignment horizontal="center" vertical="center"/>
    </xf>
    <xf numFmtId="0" fontId="15" fillId="12" borderId="9" xfId="0" applyFont="1" applyFill="1" applyBorder="1" applyAlignment="1">
      <alignment horizontal="left" vertical="center" wrapText="1"/>
    </xf>
    <xf numFmtId="1" fontId="15" fillId="12" borderId="11" xfId="0" applyNumberFormat="1" applyFont="1" applyFill="1" applyBorder="1" applyAlignment="1">
      <alignment horizontal="center" vertical="center"/>
    </xf>
    <xf numFmtId="0" fontId="15" fillId="12" borderId="0" xfId="0" applyFont="1" applyFill="1" applyAlignment="1">
      <alignment horizontal="left" vertical="center" wrapText="1"/>
    </xf>
    <xf numFmtId="1" fontId="15" fillId="15" borderId="8" xfId="0" applyNumberFormat="1" applyFont="1" applyFill="1" applyBorder="1" applyAlignment="1">
      <alignment horizontal="center" vertical="center"/>
    </xf>
    <xf numFmtId="0" fontId="15" fillId="15" borderId="9" xfId="0" applyFont="1" applyFill="1" applyBorder="1" applyAlignment="1">
      <alignment horizontal="left" vertical="center" wrapText="1"/>
    </xf>
    <xf numFmtId="1" fontId="15" fillId="15" borderId="11" xfId="0" applyNumberFormat="1" applyFont="1" applyFill="1" applyBorder="1" applyAlignment="1">
      <alignment horizontal="center" vertical="center"/>
    </xf>
    <xf numFmtId="0" fontId="15" fillId="15" borderId="0" xfId="0" applyFont="1" applyFill="1" applyAlignment="1">
      <alignment horizontal="left" vertical="center" wrapText="1"/>
    </xf>
    <xf numFmtId="1" fontId="15" fillId="10" borderId="30" xfId="0" applyNumberFormat="1" applyFont="1" applyFill="1" applyBorder="1" applyAlignment="1" applyProtection="1">
      <alignment horizontal="left" vertical="center" wrapText="1"/>
      <protection locked="0"/>
    </xf>
    <xf numFmtId="0" fontId="15" fillId="10" borderId="30" xfId="0" applyFont="1" applyFill="1" applyBorder="1" applyAlignment="1" applyProtection="1">
      <alignment vertical="center" wrapText="1"/>
      <protection locked="0"/>
    </xf>
    <xf numFmtId="1" fontId="15" fillId="2" borderId="30" xfId="0" applyNumberFormat="1" applyFont="1" applyFill="1" applyBorder="1" applyAlignment="1" applyProtection="1">
      <alignment horizontal="left" vertical="center" wrapText="1"/>
      <protection locked="0"/>
    </xf>
    <xf numFmtId="0" fontId="15" fillId="2" borderId="30" xfId="0" applyFont="1" applyFill="1" applyBorder="1" applyAlignment="1" applyProtection="1">
      <alignment vertical="center" wrapText="1"/>
      <protection locked="0"/>
    </xf>
    <xf numFmtId="1" fontId="15" fillId="11" borderId="30" xfId="0" applyNumberFormat="1" applyFont="1" applyFill="1" applyBorder="1" applyAlignment="1" applyProtection="1">
      <alignment horizontal="left" vertical="center" wrapText="1"/>
      <protection locked="0"/>
    </xf>
    <xf numFmtId="0" fontId="15" fillId="11" borderId="30" xfId="0" applyFont="1" applyFill="1" applyBorder="1" applyAlignment="1" applyProtection="1">
      <alignment horizontal="left" vertical="center" wrapText="1"/>
      <protection locked="0"/>
    </xf>
    <xf numFmtId="0" fontId="15" fillId="0" borderId="5" xfId="0" applyFont="1" applyBorder="1" applyAlignment="1">
      <alignment wrapText="1"/>
    </xf>
    <xf numFmtId="10" fontId="15" fillId="13" borderId="75" xfId="0" applyNumberFormat="1" applyFont="1" applyFill="1" applyBorder="1" applyAlignment="1" applyProtection="1">
      <alignment horizontal="right"/>
      <protection locked="0"/>
    </xf>
    <xf numFmtId="0" fontId="15" fillId="0" borderId="28" xfId="0" applyFont="1" applyBorder="1"/>
    <xf numFmtId="0" fontId="15" fillId="0" borderId="71" xfId="0" applyFont="1" applyBorder="1" applyAlignment="1">
      <alignment horizontal="center"/>
    </xf>
    <xf numFmtId="3" fontId="15" fillId="13" borderId="41" xfId="0" applyNumberFormat="1" applyFont="1" applyFill="1" applyBorder="1" applyAlignment="1" applyProtection="1">
      <alignment horizontal="right"/>
      <protection locked="0"/>
    </xf>
    <xf numFmtId="1" fontId="15" fillId="18" borderId="26" xfId="0" applyNumberFormat="1" applyFont="1" applyFill="1" applyBorder="1" applyAlignment="1" applyProtection="1">
      <alignment horizontal="left" vertical="center"/>
      <protection locked="0"/>
    </xf>
    <xf numFmtId="0" fontId="15" fillId="18" borderId="27" xfId="0" applyFont="1" applyFill="1" applyBorder="1" applyAlignment="1" applyProtection="1">
      <alignment horizontal="left" vertical="center" wrapText="1"/>
      <protection locked="0"/>
    </xf>
    <xf numFmtId="1" fontId="15" fillId="18" borderId="27" xfId="0" applyNumberFormat="1" applyFont="1" applyFill="1" applyBorder="1" applyAlignment="1" applyProtection="1">
      <alignment horizontal="left" vertical="center"/>
      <protection locked="0"/>
    </xf>
    <xf numFmtId="1" fontId="15" fillId="18" borderId="28" xfId="0" applyNumberFormat="1" applyFont="1" applyFill="1" applyBorder="1" applyAlignment="1" applyProtection="1">
      <alignment horizontal="left" vertical="center"/>
      <protection locked="0"/>
    </xf>
    <xf numFmtId="1" fontId="15" fillId="18" borderId="29" xfId="0" applyNumberFormat="1" applyFont="1" applyFill="1" applyBorder="1" applyAlignment="1" applyProtection="1">
      <alignment horizontal="left" vertical="center"/>
      <protection locked="0"/>
    </xf>
    <xf numFmtId="0" fontId="15" fillId="18" borderId="29" xfId="0" applyFont="1" applyFill="1" applyBorder="1" applyAlignment="1" applyProtection="1">
      <alignment horizontal="left" vertical="center" wrapText="1"/>
      <protection locked="0"/>
    </xf>
    <xf numFmtId="1" fontId="15" fillId="18" borderId="60" xfId="0" applyNumberFormat="1" applyFont="1" applyFill="1" applyBorder="1" applyAlignment="1" applyProtection="1">
      <alignment horizontal="left" vertical="center"/>
      <protection locked="0"/>
    </xf>
    <xf numFmtId="0" fontId="15" fillId="18" borderId="57" xfId="0" applyFont="1" applyFill="1" applyBorder="1" applyAlignment="1" applyProtection="1">
      <alignment horizontal="left" vertical="center" wrapText="1"/>
      <protection locked="0"/>
    </xf>
    <xf numFmtId="3" fontId="15" fillId="10" borderId="57" xfId="0" applyNumberFormat="1" applyFont="1" applyFill="1" applyBorder="1" applyAlignment="1" applyProtection="1">
      <alignment horizontal="right"/>
      <protection locked="0"/>
    </xf>
    <xf numFmtId="3" fontId="15" fillId="10" borderId="57" xfId="0" quotePrefix="1" applyNumberFormat="1" applyFont="1" applyFill="1" applyBorder="1" applyAlignment="1" applyProtection="1">
      <alignment horizontal="right"/>
      <protection locked="0"/>
    </xf>
    <xf numFmtId="3" fontId="15" fillId="2" borderId="57" xfId="0" quotePrefix="1" applyNumberFormat="1" applyFont="1" applyFill="1" applyBorder="1" applyAlignment="1" applyProtection="1">
      <alignment horizontal="right"/>
      <protection locked="0"/>
    </xf>
    <xf numFmtId="3" fontId="15" fillId="11" borderId="57" xfId="0" quotePrefix="1" applyNumberFormat="1" applyFont="1" applyFill="1" applyBorder="1" applyAlignment="1" applyProtection="1">
      <alignment horizontal="right"/>
      <protection locked="0"/>
    </xf>
    <xf numFmtId="3" fontId="15" fillId="12" borderId="57" xfId="0" applyNumberFormat="1" applyFont="1" applyFill="1" applyBorder="1" applyAlignment="1" applyProtection="1">
      <alignment horizontal="right"/>
      <protection locked="0"/>
    </xf>
    <xf numFmtId="166" fontId="15" fillId="12" borderId="57" xfId="0" applyNumberFormat="1" applyFont="1" applyFill="1" applyBorder="1" applyAlignment="1" applyProtection="1">
      <alignment horizontal="right" wrapText="1"/>
      <protection locked="0"/>
    </xf>
    <xf numFmtId="4" fontId="15" fillId="12" borderId="83" xfId="0" applyNumberFormat="1" applyFont="1" applyFill="1" applyBorder="1" applyAlignment="1" applyProtection="1">
      <alignment horizontal="right"/>
      <protection locked="0"/>
    </xf>
    <xf numFmtId="3" fontId="15" fillId="12" borderId="63" xfId="0" applyNumberFormat="1" applyFont="1" applyFill="1" applyBorder="1" applyAlignment="1" applyProtection="1">
      <alignment horizontal="right"/>
      <protection locked="0"/>
    </xf>
    <xf numFmtId="4" fontId="15" fillId="12" borderId="57" xfId="0" quotePrefix="1" applyNumberFormat="1" applyFont="1" applyFill="1" applyBorder="1" applyAlignment="1" applyProtection="1">
      <alignment horizontal="right" vertical="center" wrapText="1"/>
      <protection locked="0"/>
    </xf>
    <xf numFmtId="4" fontId="15" fillId="12" borderId="83" xfId="0" quotePrefix="1" applyNumberFormat="1" applyFont="1" applyFill="1" applyBorder="1" applyAlignment="1" applyProtection="1">
      <alignment horizontal="right" vertical="center" wrapText="1"/>
      <protection locked="0"/>
    </xf>
    <xf numFmtId="4" fontId="15" fillId="12" borderId="16" xfId="0" quotePrefix="1" applyNumberFormat="1" applyFont="1" applyFill="1" applyBorder="1" applyAlignment="1" applyProtection="1">
      <alignment horizontal="right" vertical="center" wrapText="1"/>
      <protection locked="0"/>
    </xf>
    <xf numFmtId="3" fontId="15" fillId="2" borderId="29" xfId="0" applyNumberFormat="1" applyFont="1" applyFill="1" applyBorder="1" applyAlignment="1" applyProtection="1">
      <alignment horizontal="right"/>
      <protection locked="0"/>
    </xf>
    <xf numFmtId="3" fontId="15" fillId="11" borderId="29" xfId="0" applyNumberFormat="1" applyFont="1" applyFill="1" applyBorder="1" applyAlignment="1" applyProtection="1">
      <alignment horizontal="right"/>
      <protection locked="0"/>
    </xf>
    <xf numFmtId="4" fontId="15" fillId="12" borderId="29" xfId="0" applyNumberFormat="1" applyFont="1" applyFill="1" applyBorder="1" applyAlignment="1" applyProtection="1">
      <alignment horizontal="right" vertical="center" wrapText="1"/>
      <protection locked="0"/>
    </xf>
    <xf numFmtId="4" fontId="15" fillId="12" borderId="84" xfId="0" applyNumberFormat="1" applyFont="1" applyFill="1" applyBorder="1" applyAlignment="1" applyProtection="1">
      <alignment horizontal="right" vertical="center" wrapText="1"/>
      <protection locked="0"/>
    </xf>
    <xf numFmtId="4" fontId="15" fillId="12" borderId="58" xfId="0" applyNumberFormat="1" applyFont="1" applyFill="1" applyBorder="1" applyAlignment="1" applyProtection="1">
      <alignment horizontal="right" vertical="center" wrapText="1"/>
      <protection locked="0"/>
    </xf>
    <xf numFmtId="0" fontId="15" fillId="6" borderId="43" xfId="0" applyFont="1" applyFill="1" applyBorder="1" applyAlignment="1" applyProtection="1">
      <alignment horizontal="left" vertical="center" wrapText="1"/>
      <protection locked="0"/>
    </xf>
    <xf numFmtId="0" fontId="14" fillId="6" borderId="78" xfId="0" applyFont="1" applyFill="1" applyBorder="1" applyAlignment="1" applyProtection="1">
      <alignment horizontal="left" vertical="center" wrapText="1"/>
      <protection locked="0"/>
    </xf>
    <xf numFmtId="0" fontId="15" fillId="6" borderId="66" xfId="0" applyFont="1" applyFill="1" applyBorder="1" applyAlignment="1" applyProtection="1">
      <alignment horizontal="left" vertical="center" wrapText="1"/>
      <protection locked="0"/>
    </xf>
    <xf numFmtId="0" fontId="14" fillId="6" borderId="59" xfId="0" applyFont="1" applyFill="1" applyBorder="1" applyAlignment="1" applyProtection="1">
      <alignment horizontal="left" vertical="center" wrapText="1"/>
      <protection locked="0"/>
    </xf>
    <xf numFmtId="1" fontId="26" fillId="0" borderId="0" xfId="0" applyNumberFormat="1" applyFont="1" applyAlignment="1">
      <alignment horizontal="left" vertical="center"/>
    </xf>
    <xf numFmtId="0" fontId="15" fillId="12" borderId="43" xfId="0" applyFont="1" applyFill="1" applyBorder="1" applyAlignment="1" applyProtection="1">
      <alignment vertical="center" wrapText="1"/>
      <protection locked="0"/>
    </xf>
    <xf numFmtId="0" fontId="15" fillId="12" borderId="43" xfId="0" applyFont="1" applyFill="1" applyBorder="1" applyAlignment="1" applyProtection="1">
      <alignment horizontal="left" vertical="center" wrapText="1"/>
      <protection locked="0"/>
    </xf>
    <xf numFmtId="0" fontId="14" fillId="12" borderId="78" xfId="0" applyFont="1" applyFill="1" applyBorder="1" applyAlignment="1" applyProtection="1">
      <alignment horizontal="left" vertical="center" wrapText="1"/>
      <protection locked="0"/>
    </xf>
    <xf numFmtId="0" fontId="15" fillId="12" borderId="67" xfId="0" applyFont="1" applyFill="1" applyBorder="1" applyAlignment="1" applyProtection="1">
      <alignment horizontal="left" vertical="center" wrapText="1"/>
      <protection locked="0"/>
    </xf>
    <xf numFmtId="0" fontId="14" fillId="12" borderId="59" xfId="0" applyFont="1" applyFill="1" applyBorder="1" applyAlignment="1" applyProtection="1">
      <alignment horizontal="left" vertical="center" wrapText="1"/>
      <protection locked="0"/>
    </xf>
    <xf numFmtId="0" fontId="15" fillId="15" borderId="24" xfId="0" applyFont="1" applyFill="1" applyBorder="1" applyAlignment="1" applyProtection="1">
      <alignment vertical="center" wrapText="1"/>
      <protection locked="0"/>
    </xf>
    <xf numFmtId="0" fontId="15" fillId="15" borderId="24" xfId="0" applyFont="1" applyFill="1" applyBorder="1" applyAlignment="1" applyProtection="1">
      <alignment horizontal="left" vertical="center" wrapText="1"/>
      <protection locked="0"/>
    </xf>
    <xf numFmtId="0" fontId="15" fillId="15" borderId="47" xfId="0" applyFont="1" applyFill="1" applyBorder="1" applyAlignment="1" applyProtection="1">
      <alignment horizontal="left" vertical="center" wrapText="1"/>
      <protection locked="0"/>
    </xf>
    <xf numFmtId="0" fontId="14" fillId="15" borderId="47" xfId="0" applyFont="1" applyFill="1" applyBorder="1" applyAlignment="1" applyProtection="1">
      <alignment horizontal="left" vertical="center" wrapText="1"/>
      <protection locked="0"/>
    </xf>
    <xf numFmtId="0" fontId="14" fillId="15" borderId="85" xfId="0" applyFont="1" applyFill="1" applyBorder="1" applyAlignment="1" applyProtection="1">
      <alignment horizontal="left" vertical="center" wrapText="1"/>
      <protection locked="0"/>
    </xf>
    <xf numFmtId="0" fontId="14" fillId="15" borderId="13" xfId="0" applyFont="1" applyFill="1" applyBorder="1" applyAlignment="1" applyProtection="1">
      <alignment horizontal="left" vertical="center" wrapText="1"/>
      <protection locked="0"/>
    </xf>
    <xf numFmtId="0" fontId="8" fillId="3" borderId="0" xfId="0" applyFont="1" applyFill="1" applyAlignment="1">
      <alignment horizontal="left" vertical="top" wrapText="1"/>
    </xf>
    <xf numFmtId="0" fontId="13" fillId="3" borderId="0" xfId="0" applyFont="1" applyFill="1" applyAlignment="1">
      <alignment vertical="center"/>
    </xf>
    <xf numFmtId="0" fontId="4" fillId="20" borderId="0" xfId="0" applyFont="1" applyFill="1" applyAlignment="1">
      <alignment vertical="center"/>
    </xf>
    <xf numFmtId="0" fontId="20" fillId="20" borderId="0" xfId="0" applyFont="1" applyFill="1" applyAlignment="1">
      <alignment horizontal="left" vertical="top"/>
    </xf>
    <xf numFmtId="0" fontId="5" fillId="20" borderId="0" xfId="0" applyFont="1" applyFill="1" applyAlignment="1">
      <alignment horizontal="left"/>
    </xf>
    <xf numFmtId="42" fontId="17" fillId="13" borderId="17" xfId="0" applyNumberFormat="1" applyFont="1" applyFill="1" applyBorder="1" applyAlignment="1" applyProtection="1">
      <alignment vertical="center"/>
      <protection locked="0"/>
    </xf>
    <xf numFmtId="2" fontId="15" fillId="3" borderId="15" xfId="0" quotePrefix="1" applyNumberFormat="1" applyFont="1" applyFill="1" applyBorder="1" applyAlignment="1">
      <alignment vertical="center"/>
    </xf>
    <xf numFmtId="0" fontId="15" fillId="3" borderId="15" xfId="0" applyFont="1" applyFill="1" applyBorder="1" applyAlignment="1">
      <alignment vertical="center"/>
    </xf>
    <xf numFmtId="1" fontId="14" fillId="3" borderId="10" xfId="0" applyNumberFormat="1" applyFont="1" applyFill="1" applyBorder="1" applyAlignment="1">
      <alignment horizontal="left" vertical="center" wrapText="1"/>
    </xf>
    <xf numFmtId="170" fontId="14" fillId="3" borderId="0" xfId="2" applyNumberFormat="1" applyFont="1" applyFill="1" applyBorder="1" applyAlignment="1" applyProtection="1">
      <alignment horizontal="left" vertical="center" wrapText="1"/>
    </xf>
    <xf numFmtId="170" fontId="14" fillId="20" borderId="9" xfId="2" applyNumberFormat="1" applyFont="1" applyFill="1" applyBorder="1" applyAlignment="1" applyProtection="1">
      <alignment horizontal="left" vertical="center" wrapText="1"/>
    </xf>
    <xf numFmtId="1" fontId="14" fillId="20" borderId="61" xfId="0" applyNumberFormat="1" applyFont="1" applyFill="1" applyBorder="1" applyAlignment="1">
      <alignment horizontal="left" vertical="center" wrapText="1"/>
    </xf>
    <xf numFmtId="1" fontId="14" fillId="0" borderId="12" xfId="0" applyNumberFormat="1" applyFont="1" applyBorder="1" applyAlignment="1">
      <alignment horizontal="left" vertical="center" wrapText="1"/>
    </xf>
    <xf numFmtId="1" fontId="14" fillId="0" borderId="21" xfId="0" applyNumberFormat="1" applyFont="1" applyBorder="1" applyAlignment="1">
      <alignment horizontal="left" vertical="center"/>
    </xf>
    <xf numFmtId="1" fontId="15" fillId="13" borderId="21" xfId="0" applyNumberFormat="1" applyFont="1" applyFill="1" applyBorder="1" applyAlignment="1" applyProtection="1">
      <alignment horizontal="left" vertical="center" wrapText="1"/>
      <protection locked="0"/>
    </xf>
    <xf numFmtId="1" fontId="15" fillId="13" borderId="37" xfId="0" applyNumberFormat="1" applyFont="1" applyFill="1" applyBorder="1" applyAlignment="1" applyProtection="1">
      <alignment horizontal="left" vertical="center" wrapText="1"/>
      <protection locked="0"/>
    </xf>
    <xf numFmtId="1" fontId="14" fillId="0" borderId="55" xfId="0" applyNumberFormat="1" applyFont="1" applyBorder="1" applyAlignment="1" applyProtection="1">
      <alignment horizontal="left" vertical="center" wrapText="1"/>
      <protection locked="0"/>
    </xf>
    <xf numFmtId="1" fontId="14" fillId="0" borderId="48" xfId="0" applyNumberFormat="1" applyFont="1" applyBorder="1" applyAlignment="1" applyProtection="1">
      <alignment horizontal="left" vertical="center" wrapText="1"/>
      <protection locked="0"/>
    </xf>
    <xf numFmtId="1" fontId="15" fillId="0" borderId="18" xfId="0" applyNumberFormat="1" applyFont="1" applyBorder="1" applyAlignment="1" applyProtection="1">
      <alignment horizontal="left" vertical="center" wrapText="1"/>
      <protection locked="0"/>
    </xf>
    <xf numFmtId="1" fontId="15" fillId="0" borderId="71" xfId="0" applyNumberFormat="1" applyFont="1" applyBorder="1" applyAlignment="1" applyProtection="1">
      <alignment horizontal="left" vertical="center" wrapText="1"/>
      <protection locked="0"/>
    </xf>
    <xf numFmtId="0" fontId="14" fillId="0" borderId="26" xfId="0" applyFont="1" applyBorder="1" applyAlignment="1">
      <alignment horizontal="center" vertical="center" wrapText="1"/>
    </xf>
    <xf numFmtId="170" fontId="15" fillId="13" borderId="28" xfId="2" applyNumberFormat="1" applyFont="1" applyFill="1" applyBorder="1" applyAlignment="1" applyProtection="1">
      <alignment horizontal="left" vertical="center" wrapText="1"/>
      <protection locked="0"/>
    </xf>
    <xf numFmtId="170" fontId="14" fillId="5" borderId="42" xfId="2" applyNumberFormat="1" applyFont="1" applyFill="1" applyBorder="1" applyAlignment="1" applyProtection="1">
      <alignment horizontal="left" vertical="center" wrapText="1"/>
      <protection locked="0"/>
    </xf>
    <xf numFmtId="1" fontId="14" fillId="0" borderId="45" xfId="0" applyNumberFormat="1" applyFont="1" applyBorder="1" applyAlignment="1">
      <alignment horizontal="left" vertical="center" wrapText="1"/>
    </xf>
    <xf numFmtId="170" fontId="27" fillId="20" borderId="0" xfId="2" applyNumberFormat="1" applyFont="1" applyFill="1" applyBorder="1" applyAlignment="1" applyProtection="1">
      <alignment horizontal="left" vertical="center"/>
    </xf>
    <xf numFmtId="0" fontId="14" fillId="3" borderId="0" xfId="0" applyFont="1" applyFill="1" applyAlignment="1">
      <alignment horizontal="center"/>
    </xf>
    <xf numFmtId="0" fontId="15" fillId="0" borderId="0" xfId="4" applyFont="1"/>
    <xf numFmtId="0" fontId="15" fillId="0" borderId="0" xfId="4" applyFont="1" applyAlignment="1">
      <alignment vertical="center"/>
    </xf>
    <xf numFmtId="175" fontId="14" fillId="21" borderId="12" xfId="4" applyNumberFormat="1" applyFont="1" applyFill="1" applyBorder="1"/>
    <xf numFmtId="4" fontId="14" fillId="21" borderId="12" xfId="4" applyNumberFormat="1" applyFont="1" applyFill="1" applyBorder="1"/>
    <xf numFmtId="4" fontId="15" fillId="21" borderId="21" xfId="4" applyNumberFormat="1" applyFont="1" applyFill="1" applyBorder="1"/>
    <xf numFmtId="175" fontId="14" fillId="21" borderId="67" xfId="4" applyNumberFormat="1" applyFont="1" applyFill="1" applyBorder="1"/>
    <xf numFmtId="0" fontId="15" fillId="20" borderId="0" xfId="0" applyFont="1" applyFill="1"/>
    <xf numFmtId="0" fontId="15" fillId="20" borderId="0" xfId="4" applyFont="1" applyFill="1"/>
    <xf numFmtId="0" fontId="15" fillId="20" borderId="0" xfId="4" applyFont="1" applyFill="1" applyAlignment="1">
      <alignment horizontal="centerContinuous"/>
    </xf>
    <xf numFmtId="0" fontId="14" fillId="20" borderId="0" xfId="4" applyFont="1" applyFill="1"/>
    <xf numFmtId="172" fontId="14" fillId="20" borderId="8" xfId="4" applyNumberFormat="1" applyFont="1" applyFill="1" applyBorder="1"/>
    <xf numFmtId="172" fontId="15" fillId="20" borderId="9" xfId="4" applyNumberFormat="1" applyFont="1" applyFill="1" applyBorder="1"/>
    <xf numFmtId="0" fontId="15" fillId="20" borderId="11" xfId="4" applyFont="1" applyFill="1" applyBorder="1"/>
    <xf numFmtId="42" fontId="17" fillId="20" borderId="0" xfId="4" applyNumberFormat="1" applyFont="1" applyFill="1" applyAlignment="1">
      <alignment horizontal="right"/>
    </xf>
    <xf numFmtId="3" fontId="15" fillId="20" borderId="0" xfId="4" applyNumberFormat="1" applyFont="1" applyFill="1"/>
    <xf numFmtId="42" fontId="15" fillId="20" borderId="0" xfId="4" applyNumberFormat="1" applyFont="1" applyFill="1"/>
    <xf numFmtId="1" fontId="15" fillId="20" borderId="0" xfId="4" applyNumberFormat="1" applyFont="1" applyFill="1" applyAlignment="1">
      <alignment horizontal="right" vertical="center"/>
    </xf>
    <xf numFmtId="1" fontId="14" fillId="20" borderId="0" xfId="4" applyNumberFormat="1" applyFont="1" applyFill="1"/>
    <xf numFmtId="0" fontId="15" fillId="20" borderId="0" xfId="4" applyFont="1" applyFill="1" applyAlignment="1">
      <alignment vertical="center"/>
    </xf>
    <xf numFmtId="0" fontId="14" fillId="20" borderId="0" xfId="4" applyFont="1" applyFill="1" applyAlignment="1">
      <alignment vertical="center"/>
    </xf>
    <xf numFmtId="0" fontId="29" fillId="20" borderId="0" xfId="4" applyFont="1" applyFill="1"/>
    <xf numFmtId="0" fontId="30" fillId="20" borderId="0" xfId="4" applyFont="1" applyFill="1"/>
    <xf numFmtId="4" fontId="14" fillId="21" borderId="71" xfId="4" applyNumberFormat="1" applyFont="1" applyFill="1" applyBorder="1"/>
    <xf numFmtId="4" fontId="14" fillId="21" borderId="58" xfId="4" applyNumberFormat="1" applyFont="1" applyFill="1" applyBorder="1"/>
    <xf numFmtId="4" fontId="15" fillId="21" borderId="12" xfId="4" applyNumberFormat="1" applyFont="1" applyFill="1" applyBorder="1" applyAlignment="1">
      <alignment vertical="center"/>
    </xf>
    <xf numFmtId="0" fontId="15" fillId="20" borderId="0" xfId="4" applyFont="1" applyFill="1" applyAlignment="1">
      <alignment horizontal="right"/>
    </xf>
    <xf numFmtId="4" fontId="15" fillId="21" borderId="46" xfId="4" applyNumberFormat="1" applyFont="1" applyFill="1" applyBorder="1"/>
    <xf numFmtId="4" fontId="15" fillId="21" borderId="65" xfId="4" applyNumberFormat="1" applyFont="1" applyFill="1" applyBorder="1"/>
    <xf numFmtId="0" fontId="4" fillId="20" borderId="9" xfId="0" applyFont="1" applyFill="1" applyBorder="1" applyAlignment="1">
      <alignment vertical="center"/>
    </xf>
    <xf numFmtId="0" fontId="24" fillId="3" borderId="9" xfId="0" applyFont="1" applyFill="1" applyBorder="1" applyAlignment="1">
      <alignment horizontal="left" vertical="top" wrapText="1"/>
    </xf>
    <xf numFmtId="10" fontId="8" fillId="21" borderId="10" xfId="3" applyNumberFormat="1" applyFont="1" applyFill="1" applyBorder="1" applyAlignment="1" applyProtection="1">
      <alignment horizontal="right" vertical="top" wrapText="1"/>
    </xf>
    <xf numFmtId="10" fontId="8" fillId="21" borderId="65" xfId="3" applyNumberFormat="1" applyFont="1" applyFill="1" applyBorder="1" applyAlignment="1" applyProtection="1">
      <alignment horizontal="right" vertical="top" wrapText="1"/>
    </xf>
    <xf numFmtId="168" fontId="15" fillId="21" borderId="13" xfId="4" applyNumberFormat="1" applyFont="1" applyFill="1" applyBorder="1" applyAlignment="1">
      <alignment horizontal="right"/>
    </xf>
    <xf numFmtId="0" fontId="8" fillId="20" borderId="0" xfId="0" applyFont="1" applyFill="1"/>
    <xf numFmtId="4" fontId="15" fillId="21" borderId="51" xfId="4" applyNumberFormat="1" applyFont="1" applyFill="1" applyBorder="1"/>
    <xf numFmtId="4" fontId="15" fillId="3" borderId="4" xfId="0" applyNumberFormat="1" applyFont="1" applyFill="1" applyBorder="1" applyAlignment="1">
      <alignment vertical="center"/>
    </xf>
    <xf numFmtId="175" fontId="35" fillId="21" borderId="21" xfId="4" applyNumberFormat="1" applyFont="1" applyFill="1" applyBorder="1"/>
    <xf numFmtId="175" fontId="35" fillId="21" borderId="71" xfId="4" applyNumberFormat="1" applyFont="1" applyFill="1" applyBorder="1"/>
    <xf numFmtId="4" fontId="35" fillId="21" borderId="18" xfId="4" applyNumberFormat="1" applyFont="1" applyFill="1" applyBorder="1"/>
    <xf numFmtId="175" fontId="14" fillId="21" borderId="31" xfId="4" applyNumberFormat="1" applyFont="1" applyFill="1" applyBorder="1"/>
    <xf numFmtId="175" fontId="35" fillId="21" borderId="20" xfId="4" applyNumberFormat="1" applyFont="1" applyFill="1" applyBorder="1"/>
    <xf numFmtId="175" fontId="35" fillId="21" borderId="70" xfId="4" applyNumberFormat="1" applyFont="1" applyFill="1" applyBorder="1"/>
    <xf numFmtId="4" fontId="14" fillId="21" borderId="31" xfId="4" applyNumberFormat="1" applyFont="1" applyFill="1" applyBorder="1"/>
    <xf numFmtId="4" fontId="35" fillId="21" borderId="17" xfId="4" applyNumberFormat="1" applyFont="1" applyFill="1" applyBorder="1"/>
    <xf numFmtId="175" fontId="14" fillId="21" borderId="61" xfId="4" applyNumberFormat="1" applyFont="1" applyFill="1" applyBorder="1"/>
    <xf numFmtId="4" fontId="35" fillId="21" borderId="70" xfId="4" applyNumberFormat="1" applyFont="1" applyFill="1" applyBorder="1"/>
    <xf numFmtId="175" fontId="14" fillId="21" borderId="49" xfId="4" applyNumberFormat="1" applyFont="1" applyFill="1" applyBorder="1"/>
    <xf numFmtId="175" fontId="35" fillId="21" borderId="51" xfId="4" applyNumberFormat="1" applyFont="1" applyFill="1" applyBorder="1"/>
    <xf numFmtId="175" fontId="35" fillId="21" borderId="52" xfId="4" applyNumberFormat="1" applyFont="1" applyFill="1" applyBorder="1"/>
    <xf numFmtId="4" fontId="14" fillId="21" borderId="49" xfId="4" applyNumberFormat="1" applyFont="1" applyFill="1" applyBorder="1"/>
    <xf numFmtId="4" fontId="35" fillId="21" borderId="92" xfId="4" applyNumberFormat="1" applyFont="1" applyFill="1" applyBorder="1"/>
    <xf numFmtId="175" fontId="14" fillId="21" borderId="54" xfId="4" applyNumberFormat="1" applyFont="1" applyFill="1" applyBorder="1"/>
    <xf numFmtId="4" fontId="35" fillId="21" borderId="52" xfId="4" applyNumberFormat="1" applyFont="1" applyFill="1" applyBorder="1"/>
    <xf numFmtId="0" fontId="15" fillId="20" borderId="0" xfId="4" applyFont="1" applyFill="1" applyAlignment="1">
      <alignment horizontal="right" vertical="center"/>
    </xf>
    <xf numFmtId="0" fontId="14" fillId="20" borderId="0" xfId="4" applyFont="1" applyFill="1" applyAlignment="1">
      <alignment horizontal="right" wrapText="1"/>
    </xf>
    <xf numFmtId="0" fontId="19" fillId="20" borderId="0" xfId="0" applyFont="1" applyFill="1"/>
    <xf numFmtId="0" fontId="15" fillId="20" borderId="0" xfId="0" applyFont="1" applyFill="1" applyAlignment="1">
      <alignment vertical="center"/>
    </xf>
    <xf numFmtId="0" fontId="15" fillId="20" borderId="31" xfId="0" applyFont="1" applyFill="1" applyBorder="1" applyAlignment="1">
      <alignment horizontal="left" vertical="top" wrapText="1"/>
    </xf>
    <xf numFmtId="0" fontId="15" fillId="20" borderId="7" xfId="0" applyFont="1" applyFill="1" applyBorder="1" applyAlignment="1">
      <alignment horizontal="left" vertical="top" wrapText="1"/>
    </xf>
    <xf numFmtId="0" fontId="15" fillId="13" borderId="59" xfId="0" applyFont="1" applyFill="1" applyBorder="1" applyAlignment="1" applyProtection="1">
      <alignment horizontal="right" vertical="center" wrapText="1"/>
      <protection locked="0"/>
    </xf>
    <xf numFmtId="0" fontId="15" fillId="20" borderId="0" xfId="3" applyNumberFormat="1" applyFont="1" applyFill="1" applyBorder="1" applyAlignment="1" applyProtection="1">
      <alignment horizontal="left" vertical="top"/>
    </xf>
    <xf numFmtId="174" fontId="15" fillId="20" borderId="0" xfId="4" applyNumberFormat="1" applyFont="1" applyFill="1" applyAlignment="1">
      <alignment horizontal="right"/>
    </xf>
    <xf numFmtId="168" fontId="14" fillId="21" borderId="59" xfId="2" applyNumberFormat="1" applyFont="1" applyFill="1" applyBorder="1" applyAlignment="1" applyProtection="1">
      <alignment horizontal="right" vertical="center" wrapText="1"/>
    </xf>
    <xf numFmtId="1" fontId="15" fillId="37" borderId="17" xfId="0" applyNumberFormat="1" applyFont="1" applyFill="1" applyBorder="1" applyAlignment="1" applyProtection="1">
      <alignment vertical="center"/>
      <protection locked="0"/>
    </xf>
    <xf numFmtId="171" fontId="15" fillId="21" borderId="11" xfId="3" applyNumberFormat="1" applyFont="1" applyFill="1" applyBorder="1" applyAlignment="1" applyProtection="1">
      <alignment horizontal="right" vertical="center"/>
    </xf>
    <xf numFmtId="42" fontId="15" fillId="37" borderId="11" xfId="3" applyNumberFormat="1" applyFont="1" applyFill="1" applyBorder="1" applyAlignment="1" applyProtection="1">
      <alignment horizontal="right" vertical="center"/>
      <protection locked="0"/>
    </xf>
    <xf numFmtId="0" fontId="15" fillId="20" borderId="0" xfId="4" applyFont="1" applyFill="1" applyAlignment="1">
      <alignment wrapText="1"/>
    </xf>
    <xf numFmtId="175" fontId="15" fillId="21" borderId="58" xfId="4" applyNumberFormat="1" applyFont="1" applyFill="1" applyBorder="1" applyAlignment="1">
      <alignment horizontal="right"/>
    </xf>
    <xf numFmtId="0" fontId="35" fillId="20" borderId="11" xfId="4" applyFont="1" applyFill="1" applyBorder="1"/>
    <xf numFmtId="0" fontId="35" fillId="20" borderId="0" xfId="4" applyFont="1" applyFill="1"/>
    <xf numFmtId="0" fontId="24" fillId="3" borderId="0" xfId="0" applyFont="1" applyFill="1" applyAlignment="1">
      <alignment horizontal="left" vertical="top" wrapText="1"/>
    </xf>
    <xf numFmtId="0" fontId="1" fillId="20" borderId="0" xfId="4" applyFill="1"/>
    <xf numFmtId="0" fontId="15" fillId="20" borderId="0" xfId="4" applyFont="1" applyFill="1" applyAlignment="1">
      <alignment horizontal="left"/>
    </xf>
    <xf numFmtId="0" fontId="35" fillId="20" borderId="0" xfId="4" applyFont="1" applyFill="1" applyAlignment="1">
      <alignment horizontal="right" wrapText="1"/>
    </xf>
    <xf numFmtId="42" fontId="15" fillId="21" borderId="19" xfId="0" applyNumberFormat="1" applyFont="1" applyFill="1" applyBorder="1" applyProtection="1">
      <protection locked="0"/>
    </xf>
    <xf numFmtId="0" fontId="14" fillId="20" borderId="24" xfId="0" applyFont="1" applyFill="1" applyBorder="1" applyAlignment="1">
      <alignment vertical="top" wrapText="1"/>
    </xf>
    <xf numFmtId="44" fontId="15" fillId="21" borderId="27" xfId="0" applyNumberFormat="1" applyFont="1" applyFill="1" applyBorder="1" applyProtection="1">
      <protection locked="0"/>
    </xf>
    <xf numFmtId="0" fontId="39" fillId="3" borderId="0" xfId="0" applyFont="1" applyFill="1"/>
    <xf numFmtId="0" fontId="37" fillId="3" borderId="0" xfId="0" applyFont="1" applyFill="1" applyAlignment="1">
      <alignment vertical="center"/>
    </xf>
    <xf numFmtId="0" fontId="1" fillId="20" borderId="0" xfId="4" applyFill="1" applyAlignment="1">
      <alignment horizontal="left"/>
    </xf>
    <xf numFmtId="42" fontId="15" fillId="21" borderId="91" xfId="4" applyNumberFormat="1" applyFont="1" applyFill="1" applyBorder="1"/>
    <xf numFmtId="169" fontId="15" fillId="21" borderId="90" xfId="5" applyFont="1" applyFill="1" applyBorder="1" applyAlignment="1" applyProtection="1"/>
    <xf numFmtId="0" fontId="33" fillId="20" borderId="0" xfId="4" applyFont="1" applyFill="1"/>
    <xf numFmtId="0" fontId="36" fillId="20" borderId="0" xfId="4" applyFont="1" applyFill="1"/>
    <xf numFmtId="4" fontId="8" fillId="37" borderId="9" xfId="0" applyNumberFormat="1" applyFont="1" applyFill="1" applyBorder="1" applyAlignment="1" applyProtection="1">
      <alignment horizontal="right" vertical="top" wrapText="1"/>
      <protection locked="0"/>
    </xf>
    <xf numFmtId="4" fontId="15" fillId="4" borderId="40" xfId="0" quotePrefix="1" applyNumberFormat="1" applyFont="1" applyFill="1" applyBorder="1" applyAlignment="1">
      <alignment horizontal="center"/>
    </xf>
    <xf numFmtId="10" fontId="8" fillId="38" borderId="65" xfId="3" applyNumberFormat="1" applyFont="1" applyFill="1" applyBorder="1" applyAlignment="1" applyProtection="1">
      <alignment horizontal="right" vertical="top" wrapText="1"/>
    </xf>
    <xf numFmtId="0" fontId="13" fillId="3" borderId="0" xfId="0" applyFont="1" applyFill="1"/>
    <xf numFmtId="0" fontId="4" fillId="20" borderId="0" xfId="0" applyFont="1" applyFill="1"/>
    <xf numFmtId="1" fontId="8" fillId="3" borderId="0" xfId="0" applyNumberFormat="1" applyFont="1" applyFill="1" applyAlignment="1">
      <alignment horizontal="right" wrapText="1"/>
    </xf>
    <xf numFmtId="1" fontId="8" fillId="20" borderId="0" xfId="0" applyNumberFormat="1" applyFont="1" applyFill="1" applyAlignment="1">
      <alignment horizontal="right" wrapText="1"/>
    </xf>
    <xf numFmtId="0" fontId="14" fillId="20" borderId="17" xfId="4" applyFont="1" applyFill="1" applyBorder="1" applyAlignment="1">
      <alignment horizontal="right" wrapText="1"/>
    </xf>
    <xf numFmtId="1" fontId="15" fillId="20" borderId="0" xfId="0" applyNumberFormat="1" applyFont="1" applyFill="1" applyAlignment="1">
      <alignment horizontal="center" vertical="center"/>
    </xf>
    <xf numFmtId="3" fontId="15" fillId="17" borderId="27" xfId="0" applyNumberFormat="1" applyFont="1" applyFill="1" applyBorder="1" applyAlignment="1" applyProtection="1">
      <alignment horizontal="right" vertical="center" wrapText="1"/>
      <protection locked="0"/>
    </xf>
    <xf numFmtId="4" fontId="14" fillId="21" borderId="45" xfId="0" applyNumberFormat="1" applyFont="1" applyFill="1" applyBorder="1" applyAlignment="1">
      <alignment horizontal="right" vertical="center" wrapText="1"/>
    </xf>
    <xf numFmtId="0" fontId="15" fillId="0" borderId="45" xfId="0" applyFont="1" applyBorder="1" applyAlignment="1">
      <alignment horizontal="left" vertical="center" wrapText="1"/>
    </xf>
    <xf numFmtId="3" fontId="14" fillId="17" borderId="44" xfId="0" applyNumberFormat="1" applyFont="1" applyFill="1" applyBorder="1" applyAlignment="1" applyProtection="1">
      <alignment vertical="center" wrapText="1"/>
      <protection locked="0"/>
    </xf>
    <xf numFmtId="0" fontId="15" fillId="6" borderId="37" xfId="0" applyFont="1" applyFill="1" applyBorder="1"/>
    <xf numFmtId="0" fontId="15" fillId="6" borderId="21" xfId="0" applyFont="1" applyFill="1" applyBorder="1"/>
    <xf numFmtId="0" fontId="15" fillId="6" borderId="39" xfId="0" applyFont="1" applyFill="1" applyBorder="1"/>
    <xf numFmtId="10" fontId="15" fillId="17" borderId="27" xfId="0" applyNumberFormat="1" applyFont="1" applyFill="1" applyBorder="1" applyAlignment="1" applyProtection="1">
      <alignment horizontal="right" vertical="center" wrapText="1"/>
      <protection locked="0"/>
    </xf>
    <xf numFmtId="10" fontId="15" fillId="17" borderId="29" xfId="0" applyNumberFormat="1" applyFont="1" applyFill="1" applyBorder="1" applyAlignment="1" applyProtection="1">
      <alignment horizontal="right" vertical="center" wrapText="1"/>
      <protection locked="0"/>
    </xf>
    <xf numFmtId="0" fontId="27" fillId="20" borderId="0" xfId="4" applyFont="1" applyFill="1"/>
    <xf numFmtId="0" fontId="8" fillId="3" borderId="0" xfId="0" applyFont="1" applyFill="1" applyAlignment="1">
      <alignment horizontal="left" vertical="top"/>
    </xf>
    <xf numFmtId="0" fontId="13" fillId="37" borderId="0" xfId="0" applyFont="1" applyFill="1" applyAlignment="1" applyProtection="1">
      <alignment vertical="center"/>
      <protection locked="0"/>
    </xf>
    <xf numFmtId="42" fontId="15" fillId="21" borderId="11" xfId="3" applyNumberFormat="1" applyFont="1" applyFill="1" applyBorder="1" applyAlignment="1" applyProtection="1">
      <alignment horizontal="right" vertical="center"/>
    </xf>
    <xf numFmtId="49" fontId="15" fillId="22" borderId="26" xfId="0" applyNumberFormat="1" applyFont="1" applyFill="1" applyBorder="1" applyAlignment="1" applyProtection="1">
      <alignment horizontal="center" vertical="center"/>
      <protection locked="0"/>
    </xf>
    <xf numFmtId="49" fontId="15" fillId="22" borderId="28" xfId="0" applyNumberFormat="1" applyFont="1" applyFill="1" applyBorder="1" applyAlignment="1" applyProtection="1">
      <alignment horizontal="center" vertical="center"/>
      <protection locked="0"/>
    </xf>
    <xf numFmtId="0" fontId="14" fillId="0" borderId="39" xfId="0" applyFont="1" applyBorder="1" applyAlignment="1" applyProtection="1">
      <alignment horizontal="center" vertical="center" wrapText="1"/>
      <protection locked="0"/>
    </xf>
    <xf numFmtId="0" fontId="15" fillId="20" borderId="86" xfId="0" applyFont="1" applyFill="1" applyBorder="1" applyAlignment="1">
      <alignment horizontal="right" vertical="center"/>
    </xf>
    <xf numFmtId="42" fontId="15" fillId="5" borderId="18" xfId="0" applyNumberFormat="1" applyFont="1" applyFill="1" applyBorder="1" applyAlignment="1">
      <alignment vertical="center"/>
    </xf>
    <xf numFmtId="42" fontId="15" fillId="5" borderId="19" xfId="0" applyNumberFormat="1" applyFont="1" applyFill="1" applyBorder="1" applyAlignment="1">
      <alignment vertical="center"/>
    </xf>
    <xf numFmtId="42" fontId="15" fillId="39" borderId="18" xfId="0" applyNumberFormat="1" applyFont="1" applyFill="1" applyBorder="1" applyAlignment="1">
      <alignment vertical="center"/>
    </xf>
    <xf numFmtId="0" fontId="15" fillId="3" borderId="17" xfId="0" applyFont="1" applyFill="1" applyBorder="1" applyAlignment="1">
      <alignment horizontal="left" vertical="center" wrapText="1"/>
    </xf>
    <xf numFmtId="0" fontId="15" fillId="21" borderId="17" xfId="0" applyFont="1" applyFill="1" applyBorder="1" applyAlignment="1">
      <alignment vertical="center"/>
    </xf>
    <xf numFmtId="2" fontId="15" fillId="3" borderId="87" xfId="0" quotePrefix="1" applyNumberFormat="1" applyFont="1" applyFill="1" applyBorder="1" applyAlignment="1">
      <alignment vertical="center"/>
    </xf>
    <xf numFmtId="2" fontId="15" fillId="3" borderId="21" xfId="0" quotePrefix="1" applyNumberFormat="1" applyFont="1" applyFill="1" applyBorder="1" applyAlignment="1">
      <alignment vertical="center"/>
    </xf>
    <xf numFmtId="0" fontId="15" fillId="3" borderId="18" xfId="0" quotePrefix="1" applyFont="1" applyFill="1" applyBorder="1"/>
    <xf numFmtId="0" fontId="15" fillId="3" borderId="10" xfId="0" quotePrefix="1" applyFont="1" applyFill="1" applyBorder="1"/>
    <xf numFmtId="0" fontId="14" fillId="0" borderId="72" xfId="0" applyFont="1" applyBorder="1" applyAlignment="1">
      <alignment horizontal="left" vertical="center" wrapText="1"/>
    </xf>
    <xf numFmtId="0" fontId="15" fillId="22" borderId="25" xfId="0" applyFont="1" applyFill="1" applyBorder="1" applyAlignment="1">
      <alignment horizontal="left" vertical="center" wrapText="1"/>
    </xf>
    <xf numFmtId="0" fontId="15" fillId="22" borderId="40" xfId="0" applyFont="1" applyFill="1" applyBorder="1" applyAlignment="1">
      <alignment horizontal="left" vertical="center" wrapText="1"/>
    </xf>
    <xf numFmtId="0" fontId="15" fillId="22" borderId="41" xfId="0" applyFont="1" applyFill="1" applyBorder="1" applyAlignment="1">
      <alignment horizontal="left" vertical="center" wrapText="1"/>
    </xf>
    <xf numFmtId="0" fontId="14" fillId="3" borderId="45" xfId="0" applyFont="1" applyFill="1" applyBorder="1" applyAlignment="1">
      <alignment horizontal="left" vertical="center" wrapText="1"/>
    </xf>
    <xf numFmtId="0" fontId="19" fillId="20" borderId="0" xfId="0" applyFont="1" applyFill="1" applyAlignment="1">
      <alignment horizontal="left" vertical="center"/>
    </xf>
    <xf numFmtId="0" fontId="0" fillId="20" borderId="0" xfId="0" applyFill="1" applyAlignment="1">
      <alignment horizontal="left"/>
    </xf>
    <xf numFmtId="0" fontId="14" fillId="20" borderId="0" xfId="0" applyFont="1" applyFill="1" applyAlignment="1">
      <alignment horizontal="left" wrapText="1"/>
    </xf>
    <xf numFmtId="0" fontId="15" fillId="20" borderId="0" xfId="0" applyFont="1" applyFill="1" applyAlignment="1">
      <alignment horizontal="center"/>
    </xf>
    <xf numFmtId="0" fontId="5" fillId="0" borderId="25" xfId="0" applyFont="1" applyBorder="1" applyAlignment="1">
      <alignment vertical="top" wrapText="1"/>
    </xf>
    <xf numFmtId="0" fontId="15" fillId="20" borderId="0" xfId="4" quotePrefix="1" applyFont="1" applyFill="1"/>
    <xf numFmtId="0" fontId="15" fillId="20" borderId="71" xfId="4" applyFont="1" applyFill="1" applyBorder="1"/>
    <xf numFmtId="0" fontId="15" fillId="20" borderId="0" xfId="0" applyFont="1" applyFill="1" applyAlignment="1">
      <alignment horizontal="left" vertical="top" wrapText="1"/>
    </xf>
    <xf numFmtId="0" fontId="1" fillId="20" borderId="0" xfId="0" applyFont="1" applyFill="1" applyAlignment="1">
      <alignment wrapText="1"/>
    </xf>
    <xf numFmtId="0" fontId="15" fillId="20" borderId="31" xfId="0" applyFont="1" applyFill="1" applyBorder="1"/>
    <xf numFmtId="0" fontId="44" fillId="0" borderId="0" xfId="0" applyFont="1" applyAlignment="1">
      <alignment vertical="center"/>
    </xf>
    <xf numFmtId="0" fontId="44" fillId="0" borderId="0" xfId="0" applyFont="1" applyAlignment="1">
      <alignment horizontal="left" vertical="center"/>
    </xf>
    <xf numFmtId="0" fontId="15" fillId="20" borderId="12" xfId="0" applyFont="1" applyFill="1" applyBorder="1"/>
    <xf numFmtId="0" fontId="15" fillId="20" borderId="12" xfId="4" applyFont="1" applyFill="1" applyBorder="1"/>
    <xf numFmtId="0" fontId="14" fillId="40" borderId="4" xfId="0" applyFont="1" applyFill="1" applyBorder="1" applyAlignment="1">
      <alignment vertical="center"/>
    </xf>
    <xf numFmtId="0" fontId="45" fillId="3" borderId="0" xfId="0" applyFont="1" applyFill="1" applyAlignment="1">
      <alignment horizontal="left" vertical="center" wrapText="1"/>
    </xf>
    <xf numFmtId="1" fontId="15" fillId="8" borderId="93" xfId="0" applyNumberFormat="1" applyFont="1" applyFill="1" applyBorder="1" applyAlignment="1">
      <alignment horizontal="center" vertical="center" textRotation="90"/>
    </xf>
    <xf numFmtId="1" fontId="15" fillId="16" borderId="8" xfId="0" applyNumberFormat="1" applyFont="1" applyFill="1" applyBorder="1" applyAlignment="1">
      <alignment horizontal="left" vertical="center" textRotation="90"/>
    </xf>
    <xf numFmtId="1" fontId="15" fillId="16" borderId="9" xfId="0" applyNumberFormat="1" applyFont="1" applyFill="1" applyBorder="1" applyAlignment="1">
      <alignment horizontal="left" vertical="center" textRotation="90"/>
    </xf>
    <xf numFmtId="1" fontId="14" fillId="16" borderId="9" xfId="0" applyNumberFormat="1" applyFont="1" applyFill="1" applyBorder="1" applyAlignment="1">
      <alignment horizontal="left" vertical="center" wrapText="1"/>
    </xf>
    <xf numFmtId="170" fontId="14" fillId="16" borderId="8" xfId="2" applyNumberFormat="1" applyFont="1" applyFill="1" applyBorder="1" applyAlignment="1" applyProtection="1">
      <alignment horizontal="left" vertical="center" wrapText="1"/>
    </xf>
    <xf numFmtId="170" fontId="14" fillId="16" borderId="9" xfId="2" applyNumberFormat="1" applyFont="1" applyFill="1" applyBorder="1" applyAlignment="1" applyProtection="1">
      <alignment horizontal="left" vertical="center" wrapText="1"/>
    </xf>
    <xf numFmtId="170" fontId="14" fillId="16" borderId="2" xfId="2" applyNumberFormat="1" applyFont="1" applyFill="1" applyBorder="1" applyAlignment="1" applyProtection="1">
      <alignment horizontal="left" vertical="center" wrapText="1"/>
    </xf>
    <xf numFmtId="1" fontId="15" fillId="16" borderId="7" xfId="0" applyNumberFormat="1" applyFont="1" applyFill="1" applyBorder="1" applyAlignment="1">
      <alignment horizontal="left" vertical="center" textRotation="90"/>
    </xf>
    <xf numFmtId="1" fontId="15" fillId="16" borderId="10" xfId="0" applyNumberFormat="1" applyFont="1" applyFill="1" applyBorder="1" applyAlignment="1">
      <alignment horizontal="left" vertical="center" textRotation="90"/>
    </xf>
    <xf numFmtId="1" fontId="14" fillId="16" borderId="10" xfId="0" applyNumberFormat="1" applyFont="1" applyFill="1" applyBorder="1" applyAlignment="1">
      <alignment horizontal="left" vertical="center" wrapText="1"/>
    </xf>
    <xf numFmtId="170" fontId="14" fillId="16" borderId="7" xfId="2" applyNumberFormat="1" applyFont="1" applyFill="1" applyBorder="1" applyAlignment="1" applyProtection="1">
      <alignment horizontal="left" vertical="center" wrapText="1"/>
    </xf>
    <xf numFmtId="170" fontId="14" fillId="16" borderId="10" xfId="2" applyNumberFormat="1" applyFont="1" applyFill="1" applyBorder="1" applyAlignment="1" applyProtection="1">
      <alignment horizontal="left" vertical="center" wrapText="1"/>
    </xf>
    <xf numFmtId="170" fontId="14" fillId="16" borderId="6" xfId="2" applyNumberFormat="1" applyFont="1" applyFill="1" applyBorder="1" applyAlignment="1" applyProtection="1">
      <alignment horizontal="left" vertical="center" wrapText="1"/>
    </xf>
    <xf numFmtId="0" fontId="14" fillId="20" borderId="0" xfId="0" applyFont="1" applyFill="1" applyAlignment="1">
      <alignment horizontal="center" vertical="center" wrapText="1"/>
    </xf>
    <xf numFmtId="170" fontId="15" fillId="20" borderId="0" xfId="2" applyNumberFormat="1" applyFont="1" applyFill="1" applyBorder="1" applyAlignment="1" applyProtection="1">
      <alignment horizontal="left" vertical="center" wrapText="1"/>
      <protection locked="0"/>
    </xf>
    <xf numFmtId="170" fontId="15" fillId="20" borderId="0" xfId="2" applyNumberFormat="1" applyFont="1" applyFill="1" applyBorder="1" applyAlignment="1" applyProtection="1">
      <alignment horizontal="left" vertical="center" wrapText="1"/>
    </xf>
    <xf numFmtId="1" fontId="15" fillId="13" borderId="28" xfId="0" applyNumberFormat="1" applyFont="1" applyFill="1" applyBorder="1" applyAlignment="1" applyProtection="1">
      <alignment horizontal="left" vertical="center"/>
      <protection locked="0"/>
    </xf>
    <xf numFmtId="1" fontId="15" fillId="13" borderId="48" xfId="0" applyNumberFormat="1" applyFont="1" applyFill="1" applyBorder="1" applyAlignment="1" applyProtection="1">
      <alignment horizontal="left" vertical="center"/>
      <protection locked="0"/>
    </xf>
    <xf numFmtId="170" fontId="15" fillId="5" borderId="48" xfId="2" applyNumberFormat="1" applyFont="1" applyFill="1" applyBorder="1" applyAlignment="1" applyProtection="1">
      <alignment horizontal="left" vertical="center" wrapText="1"/>
      <protection locked="0"/>
    </xf>
    <xf numFmtId="170" fontId="15" fillId="5" borderId="29" xfId="2" applyNumberFormat="1" applyFont="1" applyFill="1" applyBorder="1" applyAlignment="1" applyProtection="1">
      <alignment horizontal="left" vertical="center" wrapText="1"/>
      <protection locked="0"/>
    </xf>
    <xf numFmtId="170" fontId="15" fillId="5" borderId="41" xfId="2" applyNumberFormat="1" applyFont="1" applyFill="1" applyBorder="1" applyAlignment="1" applyProtection="1">
      <alignment horizontal="left" vertical="center" wrapText="1"/>
      <protection locked="0"/>
    </xf>
    <xf numFmtId="1" fontId="15" fillId="0" borderId="3" xfId="0" applyNumberFormat="1" applyFont="1" applyBorder="1" applyAlignment="1">
      <alignment horizontal="left" vertical="center" wrapText="1"/>
    </xf>
    <xf numFmtId="1" fontId="15" fillId="20" borderId="42" xfId="0" applyNumberFormat="1" applyFont="1" applyFill="1" applyBorder="1" applyAlignment="1">
      <alignment horizontal="left" vertical="center" wrapText="1"/>
    </xf>
    <xf numFmtId="1" fontId="14" fillId="20" borderId="44" xfId="0" applyNumberFormat="1" applyFont="1" applyFill="1" applyBorder="1" applyAlignment="1">
      <alignment horizontal="left" vertical="center" wrapText="1"/>
    </xf>
    <xf numFmtId="170" fontId="14" fillId="39" borderId="42" xfId="2" applyNumberFormat="1" applyFont="1" applyFill="1" applyBorder="1" applyAlignment="1" applyProtection="1">
      <alignment horizontal="left" vertical="center" wrapText="1"/>
    </xf>
    <xf numFmtId="170" fontId="14" fillId="39" borderId="43" xfId="2" applyNumberFormat="1" applyFont="1" applyFill="1" applyBorder="1" applyAlignment="1" applyProtection="1">
      <alignment horizontal="left" vertical="center" wrapText="1"/>
    </xf>
    <xf numFmtId="170" fontId="14" fillId="39" borderId="45" xfId="2" applyNumberFormat="1" applyFont="1" applyFill="1" applyBorder="1" applyAlignment="1" applyProtection="1">
      <alignment horizontal="left" vertical="center" wrapText="1"/>
    </xf>
    <xf numFmtId="170" fontId="14" fillId="21" borderId="42" xfId="2" applyNumberFormat="1" applyFont="1" applyFill="1" applyBorder="1" applyAlignment="1" applyProtection="1">
      <alignment horizontal="left" vertical="center" wrapText="1"/>
    </xf>
    <xf numFmtId="170" fontId="14" fillId="21" borderId="45" xfId="2" applyNumberFormat="1" applyFont="1" applyFill="1" applyBorder="1" applyAlignment="1" applyProtection="1">
      <alignment horizontal="left" vertical="center" wrapText="1"/>
    </xf>
    <xf numFmtId="1" fontId="15" fillId="3" borderId="62" xfId="0" applyNumberFormat="1" applyFont="1" applyFill="1" applyBorder="1" applyAlignment="1" applyProtection="1">
      <alignment horizontal="left" vertical="center" wrapText="1"/>
      <protection locked="0"/>
    </xf>
    <xf numFmtId="0" fontId="14" fillId="13" borderId="2" xfId="0" applyFont="1" applyFill="1" applyBorder="1" applyAlignment="1">
      <alignment vertical="center"/>
    </xf>
    <xf numFmtId="0" fontId="41" fillId="3" borderId="11" xfId="0" applyFont="1" applyFill="1" applyBorder="1" applyAlignment="1">
      <alignment vertical="center"/>
    </xf>
    <xf numFmtId="0" fontId="46" fillId="3" borderId="0" xfId="0" applyFont="1" applyFill="1" applyAlignment="1">
      <alignment vertical="center"/>
    </xf>
    <xf numFmtId="0" fontId="41" fillId="3" borderId="10" xfId="0" quotePrefix="1" applyFont="1" applyFill="1" applyBorder="1" applyAlignment="1">
      <alignment horizontal="center"/>
    </xf>
    <xf numFmtId="1" fontId="15" fillId="18" borderId="62" xfId="0" applyNumberFormat="1" applyFont="1" applyFill="1" applyBorder="1" applyAlignment="1" applyProtection="1">
      <alignment horizontal="left" vertical="center"/>
      <protection locked="0"/>
    </xf>
    <xf numFmtId="0" fontId="15" fillId="18" borderId="35" xfId="0" applyFont="1" applyFill="1" applyBorder="1" applyAlignment="1" applyProtection="1">
      <alignment horizontal="left" vertical="center" wrapText="1"/>
      <protection locked="0"/>
    </xf>
    <xf numFmtId="0" fontId="15" fillId="6" borderId="35" xfId="0" applyFont="1" applyFill="1" applyBorder="1" applyAlignment="1" applyProtection="1">
      <alignment horizontal="left" vertical="center" wrapText="1"/>
      <protection locked="0"/>
    </xf>
    <xf numFmtId="3" fontId="15" fillId="8" borderId="35" xfId="0" applyNumberFormat="1" applyFont="1" applyFill="1" applyBorder="1" applyAlignment="1" applyProtection="1">
      <alignment horizontal="right" vertical="center" wrapText="1"/>
      <protection locked="0"/>
    </xf>
    <xf numFmtId="3" fontId="15" fillId="8" borderId="35" xfId="0" quotePrefix="1" applyNumberFormat="1" applyFont="1" applyFill="1" applyBorder="1" applyAlignment="1" applyProtection="1">
      <alignment horizontal="right" vertical="center" wrapText="1"/>
      <protection locked="0"/>
    </xf>
    <xf numFmtId="10" fontId="15" fillId="17" borderId="35" xfId="0" applyNumberFormat="1" applyFont="1" applyFill="1" applyBorder="1" applyAlignment="1" applyProtection="1">
      <alignment horizontal="right" vertical="center" wrapText="1"/>
      <protection locked="0"/>
    </xf>
    <xf numFmtId="3" fontId="15" fillId="17" borderId="35" xfId="0" applyNumberFormat="1" applyFont="1" applyFill="1" applyBorder="1" applyAlignment="1" applyProtection="1">
      <alignment horizontal="right" vertical="center" wrapText="1"/>
      <protection locked="0"/>
    </xf>
    <xf numFmtId="3" fontId="15" fillId="9" borderId="35" xfId="0" quotePrefix="1" applyNumberFormat="1" applyFont="1" applyFill="1" applyBorder="1" applyAlignment="1" applyProtection="1">
      <alignment horizontal="right" vertical="center" wrapText="1"/>
      <protection locked="0"/>
    </xf>
    <xf numFmtId="3" fontId="15" fillId="6" borderId="35" xfId="0" applyNumberFormat="1" applyFont="1" applyFill="1" applyBorder="1" applyAlignment="1" applyProtection="1">
      <alignment horizontal="right" vertical="center" wrapText="1"/>
      <protection locked="0"/>
    </xf>
    <xf numFmtId="166" fontId="15" fillId="6" borderId="35" xfId="0" applyNumberFormat="1" applyFont="1" applyFill="1" applyBorder="1" applyAlignment="1" applyProtection="1">
      <alignment horizontal="right" vertical="center" wrapText="1"/>
      <protection locked="0"/>
    </xf>
    <xf numFmtId="4" fontId="15" fillId="6" borderId="81" xfId="0" applyNumberFormat="1" applyFont="1" applyFill="1" applyBorder="1" applyAlignment="1" applyProtection="1">
      <alignment horizontal="right" vertical="center" wrapText="1"/>
      <protection locked="0"/>
    </xf>
    <xf numFmtId="4" fontId="15" fillId="6" borderId="38" xfId="0" quotePrefix="1" applyNumberFormat="1" applyFont="1" applyFill="1" applyBorder="1" applyAlignment="1" applyProtection="1">
      <alignment horizontal="right" vertical="center" wrapText="1"/>
      <protection locked="0"/>
    </xf>
    <xf numFmtId="2" fontId="15" fillId="6" borderId="35" xfId="0" quotePrefix="1" applyNumberFormat="1" applyFont="1" applyFill="1" applyBorder="1" applyAlignment="1" applyProtection="1">
      <alignment horizontal="right" vertical="center" wrapText="1"/>
      <protection locked="0"/>
    </xf>
    <xf numFmtId="4" fontId="15" fillId="6" borderId="81" xfId="0" quotePrefix="1" applyNumberFormat="1" applyFont="1" applyFill="1" applyBorder="1" applyAlignment="1" applyProtection="1">
      <alignment horizontal="right" vertical="center" wrapText="1"/>
      <protection locked="0"/>
    </xf>
    <xf numFmtId="4" fontId="15" fillId="6" borderId="19" xfId="0" quotePrefix="1" applyNumberFormat="1" applyFont="1" applyFill="1" applyBorder="1" applyAlignment="1" applyProtection="1">
      <alignment horizontal="right" vertical="center" wrapText="1"/>
      <protection locked="0"/>
    </xf>
    <xf numFmtId="1" fontId="14" fillId="0" borderId="94" xfId="0" applyNumberFormat="1" applyFont="1" applyBorder="1" applyAlignment="1">
      <alignment horizontal="left" vertical="center" wrapText="1"/>
    </xf>
    <xf numFmtId="0" fontId="14" fillId="0" borderId="95" xfId="0" applyFont="1" applyBorder="1" applyAlignment="1">
      <alignment horizontal="left" vertical="center" wrapText="1"/>
    </xf>
    <xf numFmtId="0" fontId="14" fillId="0" borderId="95" xfId="0" applyFont="1" applyBorder="1" applyAlignment="1">
      <alignment vertical="center" wrapText="1"/>
    </xf>
    <xf numFmtId="3" fontId="14" fillId="8" borderId="95" xfId="0" applyNumberFormat="1" applyFont="1" applyFill="1" applyBorder="1" applyAlignment="1" applyProtection="1">
      <alignment horizontal="right" vertical="center" wrapText="1"/>
      <protection locked="0"/>
    </xf>
    <xf numFmtId="3" fontId="14" fillId="17" borderId="95" xfId="0" applyNumberFormat="1" applyFont="1" applyFill="1" applyBorder="1" applyAlignment="1" applyProtection="1">
      <alignment horizontal="right" vertical="center" wrapText="1"/>
      <protection locked="0"/>
    </xf>
    <xf numFmtId="3" fontId="14" fillId="9" borderId="95" xfId="0" applyNumberFormat="1" applyFont="1" applyFill="1" applyBorder="1" applyAlignment="1" applyProtection="1">
      <alignment horizontal="right" vertical="center" wrapText="1"/>
      <protection locked="0"/>
    </xf>
    <xf numFmtId="3" fontId="14" fillId="6" borderId="95" xfId="0" applyNumberFormat="1" applyFont="1" applyFill="1" applyBorder="1" applyAlignment="1" applyProtection="1">
      <alignment horizontal="right" vertical="center" wrapText="1"/>
      <protection locked="0"/>
    </xf>
    <xf numFmtId="166" fontId="15" fillId="6" borderId="95" xfId="0" applyNumberFormat="1" applyFont="1" applyFill="1" applyBorder="1" applyAlignment="1" applyProtection="1">
      <alignment vertical="center" wrapText="1"/>
      <protection locked="0"/>
    </xf>
    <xf numFmtId="3" fontId="14" fillId="6" borderId="96" xfId="0" applyNumberFormat="1" applyFont="1" applyFill="1" applyBorder="1" applyAlignment="1" applyProtection="1">
      <alignment horizontal="right" vertical="center" wrapText="1"/>
      <protection locked="0"/>
    </xf>
    <xf numFmtId="3" fontId="14" fillId="6" borderId="97" xfId="0" applyNumberFormat="1" applyFont="1" applyFill="1" applyBorder="1" applyAlignment="1" applyProtection="1">
      <alignment horizontal="right" vertical="center" wrapText="1"/>
      <protection locked="0"/>
    </xf>
    <xf numFmtId="2" fontId="15" fillId="6" borderId="95" xfId="0" applyNumberFormat="1" applyFont="1" applyFill="1" applyBorder="1" applyAlignment="1" applyProtection="1">
      <alignment vertical="center" wrapText="1"/>
      <protection locked="0"/>
    </xf>
    <xf numFmtId="3" fontId="14" fillId="6" borderId="98" xfId="0" applyNumberFormat="1" applyFont="1" applyFill="1" applyBorder="1" applyAlignment="1" applyProtection="1">
      <alignment horizontal="right" vertical="center" wrapText="1"/>
      <protection locked="0"/>
    </xf>
    <xf numFmtId="3" fontId="15" fillId="12" borderId="35" xfId="0" applyNumberFormat="1" applyFont="1" applyFill="1" applyBorder="1" applyAlignment="1" applyProtection="1">
      <alignment horizontal="right"/>
      <protection locked="0"/>
    </xf>
    <xf numFmtId="166" fontId="15" fillId="12" borderId="35" xfId="0" applyNumberFormat="1" applyFont="1" applyFill="1" applyBorder="1" applyAlignment="1" applyProtection="1">
      <alignment horizontal="right" wrapText="1"/>
      <protection locked="0"/>
    </xf>
    <xf numFmtId="4" fontId="15" fillId="12" borderId="81" xfId="0" applyNumberFormat="1" applyFont="1" applyFill="1" applyBorder="1" applyAlignment="1" applyProtection="1">
      <alignment horizontal="right"/>
      <protection locked="0"/>
    </xf>
    <xf numFmtId="3" fontId="15" fillId="12" borderId="38" xfId="0" applyNumberFormat="1" applyFont="1" applyFill="1" applyBorder="1" applyAlignment="1" applyProtection="1">
      <alignment horizontal="right"/>
      <protection locked="0"/>
    </xf>
    <xf numFmtId="4" fontId="15" fillId="12" borderId="35" xfId="0" quotePrefix="1" applyNumberFormat="1" applyFont="1" applyFill="1" applyBorder="1" applyAlignment="1" applyProtection="1">
      <alignment horizontal="right" vertical="center" wrapText="1"/>
      <protection locked="0"/>
    </xf>
    <xf numFmtId="4" fontId="15" fillId="12" borderId="81" xfId="0" quotePrefix="1" applyNumberFormat="1" applyFont="1" applyFill="1" applyBorder="1" applyAlignment="1" applyProtection="1">
      <alignment horizontal="right" vertical="center" wrapText="1"/>
      <protection locked="0"/>
    </xf>
    <xf numFmtId="4" fontId="15" fillId="12" borderId="19" xfId="0" quotePrefix="1" applyNumberFormat="1" applyFont="1" applyFill="1" applyBorder="1" applyAlignment="1" applyProtection="1">
      <alignment horizontal="right" vertical="center" wrapText="1"/>
      <protection locked="0"/>
    </xf>
    <xf numFmtId="3" fontId="14" fillId="10" borderId="99" xfId="0" applyNumberFormat="1" applyFont="1" applyFill="1" applyBorder="1" applyAlignment="1" applyProtection="1">
      <alignment vertical="center" wrapText="1"/>
      <protection locked="0"/>
    </xf>
    <xf numFmtId="3" fontId="14" fillId="2" borderId="99" xfId="0" applyNumberFormat="1" applyFont="1" applyFill="1" applyBorder="1" applyAlignment="1" applyProtection="1">
      <alignment vertical="center" wrapText="1"/>
      <protection locked="0"/>
    </xf>
    <xf numFmtId="0" fontId="15" fillId="11" borderId="95" xfId="0" applyFont="1" applyFill="1" applyBorder="1" applyAlignment="1" applyProtection="1">
      <alignment vertical="center" wrapText="1"/>
      <protection locked="0"/>
    </xf>
    <xf numFmtId="3" fontId="14" fillId="12" borderId="95" xfId="0" applyNumberFormat="1" applyFont="1" applyFill="1" applyBorder="1" applyAlignment="1" applyProtection="1">
      <alignment horizontal="right" vertical="center" wrapText="1"/>
      <protection locked="0"/>
    </xf>
    <xf numFmtId="166" fontId="14" fillId="12" borderId="95" xfId="0" applyNumberFormat="1" applyFont="1" applyFill="1" applyBorder="1" applyAlignment="1" applyProtection="1">
      <alignment horizontal="right" vertical="center" wrapText="1"/>
      <protection locked="0"/>
    </xf>
    <xf numFmtId="3" fontId="14" fillId="12" borderId="96" xfId="0" applyNumberFormat="1" applyFont="1" applyFill="1" applyBorder="1" applyAlignment="1" applyProtection="1">
      <alignment horizontal="right" vertical="center" wrapText="1"/>
      <protection locked="0"/>
    </xf>
    <xf numFmtId="3" fontId="14" fillId="12" borderId="100" xfId="0" applyNumberFormat="1" applyFont="1" applyFill="1" applyBorder="1" applyAlignment="1" applyProtection="1">
      <alignment horizontal="right" vertical="center" wrapText="1"/>
      <protection locked="0"/>
    </xf>
    <xf numFmtId="4" fontId="14" fillId="12" borderId="95" xfId="0" applyNumberFormat="1" applyFont="1" applyFill="1" applyBorder="1" applyAlignment="1" applyProtection="1">
      <alignment horizontal="right" vertical="center" wrapText="1"/>
      <protection locked="0"/>
    </xf>
    <xf numFmtId="4" fontId="14" fillId="12" borderId="98" xfId="0" applyNumberFormat="1" applyFont="1" applyFill="1" applyBorder="1" applyAlignment="1" applyProtection="1">
      <alignment horizontal="right" vertical="center" wrapText="1"/>
      <protection locked="0"/>
    </xf>
    <xf numFmtId="3" fontId="15" fillId="13" borderId="38" xfId="0" applyNumberFormat="1" applyFont="1" applyFill="1" applyBorder="1" applyAlignment="1" applyProtection="1">
      <alignment horizontal="right"/>
      <protection locked="0"/>
    </xf>
    <xf numFmtId="3" fontId="15" fillId="13" borderId="35" xfId="0" applyNumberFormat="1" applyFont="1" applyFill="1" applyBorder="1" applyAlignment="1" applyProtection="1">
      <alignment horizontal="right"/>
      <protection locked="0"/>
    </xf>
    <xf numFmtId="3" fontId="15" fillId="14" borderId="35" xfId="0" applyNumberFormat="1" applyFont="1" applyFill="1" applyBorder="1" applyAlignment="1" applyProtection="1">
      <alignment horizontal="right"/>
      <protection locked="0"/>
    </xf>
    <xf numFmtId="3" fontId="15" fillId="15" borderId="35" xfId="0" applyNumberFormat="1" applyFont="1" applyFill="1" applyBorder="1" applyAlignment="1" applyProtection="1">
      <alignment horizontal="right"/>
      <protection locked="0"/>
    </xf>
    <xf numFmtId="2" fontId="15" fillId="15" borderId="35" xfId="0" applyNumberFormat="1" applyFont="1" applyFill="1" applyBorder="1" applyAlignment="1" applyProtection="1">
      <alignment horizontal="right"/>
      <protection locked="0"/>
    </xf>
    <xf numFmtId="2" fontId="15" fillId="15" borderId="55" xfId="0" applyNumberFormat="1" applyFont="1" applyFill="1" applyBorder="1" applyAlignment="1" applyProtection="1">
      <alignment horizontal="right"/>
      <protection locked="0"/>
    </xf>
    <xf numFmtId="4" fontId="15" fillId="15" borderId="55" xfId="0" applyNumberFormat="1" applyFont="1" applyFill="1" applyBorder="1" applyAlignment="1" applyProtection="1">
      <alignment horizontal="right"/>
      <protection locked="0"/>
    </xf>
    <xf numFmtId="4" fontId="15" fillId="15" borderId="81" xfId="0" applyNumberFormat="1" applyFont="1" applyFill="1" applyBorder="1" applyAlignment="1" applyProtection="1">
      <alignment horizontal="right" vertical="center" wrapText="1"/>
      <protection locked="0"/>
    </xf>
    <xf numFmtId="4" fontId="15" fillId="15" borderId="19" xfId="0" applyNumberFormat="1" applyFont="1" applyFill="1" applyBorder="1" applyAlignment="1" applyProtection="1">
      <alignment horizontal="right" vertical="center" wrapText="1"/>
      <protection locked="0"/>
    </xf>
    <xf numFmtId="3" fontId="14" fillId="13" borderId="95" xfId="0" applyNumberFormat="1" applyFont="1" applyFill="1" applyBorder="1" applyAlignment="1" applyProtection="1">
      <alignment horizontal="right" vertical="center" wrapText="1"/>
      <protection locked="0"/>
    </xf>
    <xf numFmtId="3" fontId="14" fillId="14" borderId="95" xfId="0" applyNumberFormat="1" applyFont="1" applyFill="1" applyBorder="1" applyAlignment="1" applyProtection="1">
      <alignment horizontal="right" vertical="center" wrapText="1"/>
      <protection locked="0"/>
    </xf>
    <xf numFmtId="3" fontId="14" fillId="15" borderId="100" xfId="0" applyNumberFormat="1" applyFont="1" applyFill="1" applyBorder="1" applyAlignment="1" applyProtection="1">
      <alignment horizontal="right" vertical="center" wrapText="1"/>
      <protection locked="0"/>
    </xf>
    <xf numFmtId="2" fontId="14" fillId="15" borderId="95" xfId="0" applyNumberFormat="1" applyFont="1" applyFill="1" applyBorder="1" applyAlignment="1" applyProtection="1">
      <alignment horizontal="right" vertical="center" wrapText="1"/>
      <protection locked="0"/>
    </xf>
    <xf numFmtId="2" fontId="14" fillId="15" borderId="99" xfId="0" applyNumberFormat="1" applyFont="1" applyFill="1" applyBorder="1" applyAlignment="1" applyProtection="1">
      <alignment horizontal="right" vertical="center" wrapText="1"/>
      <protection locked="0"/>
    </xf>
    <xf numFmtId="4" fontId="14" fillId="15" borderId="99" xfId="0" applyNumberFormat="1" applyFont="1" applyFill="1" applyBorder="1" applyAlignment="1" applyProtection="1">
      <alignment horizontal="right" vertical="center" wrapText="1"/>
      <protection locked="0"/>
    </xf>
    <xf numFmtId="4" fontId="14" fillId="15" borderId="96" xfId="0" applyNumberFormat="1" applyFont="1" applyFill="1" applyBorder="1" applyAlignment="1" applyProtection="1">
      <alignment horizontal="right" vertical="center" wrapText="1"/>
      <protection locked="0"/>
    </xf>
    <xf numFmtId="4" fontId="14" fillId="15" borderId="98" xfId="0" applyNumberFormat="1" applyFont="1" applyFill="1" applyBorder="1" applyAlignment="1" applyProtection="1">
      <alignment horizontal="right" vertical="center" wrapText="1"/>
      <protection locked="0"/>
    </xf>
    <xf numFmtId="0" fontId="15" fillId="20" borderId="70" xfId="4" applyFont="1" applyFill="1" applyBorder="1"/>
    <xf numFmtId="0" fontId="14" fillId="20" borderId="7" xfId="0" applyFont="1" applyFill="1" applyBorder="1" applyAlignment="1">
      <alignment horizontal="center" vertical="center" wrapText="1"/>
    </xf>
    <xf numFmtId="0" fontId="14" fillId="20" borderId="10" xfId="0" applyFont="1" applyFill="1" applyBorder="1" applyAlignment="1">
      <alignment horizontal="center" vertical="center" wrapText="1"/>
    </xf>
    <xf numFmtId="0" fontId="14" fillId="20" borderId="6" xfId="0" applyFont="1" applyFill="1" applyBorder="1" applyAlignment="1">
      <alignment horizontal="center" vertical="center" wrapText="1"/>
    </xf>
    <xf numFmtId="170" fontId="15" fillId="21" borderId="59" xfId="0" applyNumberFormat="1" applyFont="1" applyFill="1" applyBorder="1" applyAlignment="1">
      <alignment horizontal="left" vertical="center" wrapText="1"/>
    </xf>
    <xf numFmtId="0" fontId="15" fillId="20" borderId="31" xfId="4" applyFont="1" applyFill="1" applyBorder="1"/>
    <xf numFmtId="0" fontId="35" fillId="20" borderId="36" xfId="4" applyFont="1" applyFill="1" applyBorder="1" applyAlignment="1">
      <alignment horizontal="right" wrapText="1"/>
    </xf>
    <xf numFmtId="172" fontId="15" fillId="20" borderId="2" xfId="4" applyNumberFormat="1" applyFont="1" applyFill="1" applyBorder="1"/>
    <xf numFmtId="0" fontId="35" fillId="20" borderId="11" xfId="4" applyFont="1" applyFill="1" applyBorder="1" applyAlignment="1">
      <alignment horizontal="right" wrapText="1"/>
    </xf>
    <xf numFmtId="169" fontId="15" fillId="0" borderId="11" xfId="5" applyFont="1" applyFill="1" applyBorder="1" applyAlignment="1" applyProtection="1"/>
    <xf numFmtId="169" fontId="15" fillId="0" borderId="0" xfId="5" applyFont="1" applyFill="1" applyBorder="1" applyAlignment="1" applyProtection="1"/>
    <xf numFmtId="173" fontId="15" fillId="0" borderId="0" xfId="4" applyNumberFormat="1" applyFont="1"/>
    <xf numFmtId="4" fontId="35" fillId="37" borderId="71" xfId="4" applyNumberFormat="1" applyFont="1" applyFill="1" applyBorder="1" applyProtection="1">
      <protection locked="0"/>
    </xf>
    <xf numFmtId="0" fontId="42" fillId="0" borderId="0" xfId="4" applyFont="1"/>
    <xf numFmtId="0" fontId="19" fillId="41" borderId="0" xfId="0" applyFont="1" applyFill="1" applyAlignment="1">
      <alignment horizontal="left" vertical="center"/>
    </xf>
    <xf numFmtId="0" fontId="14" fillId="41" borderId="0" xfId="0" applyFont="1" applyFill="1" applyAlignment="1">
      <alignment horizontal="left" wrapText="1"/>
    </xf>
    <xf numFmtId="0" fontId="14" fillId="41" borderId="0" xfId="0" applyFont="1" applyFill="1" applyAlignment="1">
      <alignment horizontal="center"/>
    </xf>
    <xf numFmtId="0" fontId="15" fillId="41" borderId="0" xfId="0" applyFont="1" applyFill="1" applyAlignment="1">
      <alignment horizontal="center" vertical="center" wrapText="1"/>
    </xf>
    <xf numFmtId="4" fontId="15" fillId="41" borderId="0" xfId="0" quotePrefix="1" applyNumberFormat="1" applyFont="1" applyFill="1" applyAlignment="1">
      <alignment horizontal="center"/>
    </xf>
    <xf numFmtId="4" fontId="15" fillId="41" borderId="0" xfId="0" applyNumberFormat="1" applyFont="1" applyFill="1" applyAlignment="1">
      <alignment vertical="top" wrapText="1"/>
    </xf>
    <xf numFmtId="0" fontId="15" fillId="41" borderId="0" xfId="0" applyFont="1" applyFill="1"/>
    <xf numFmtId="0" fontId="15" fillId="41" borderId="0" xfId="0" applyFont="1" applyFill="1" applyAlignment="1">
      <alignment horizontal="left" vertical="center" wrapText="1"/>
    </xf>
    <xf numFmtId="0" fontId="14" fillId="41" borderId="0" xfId="0" applyFont="1" applyFill="1" applyAlignment="1">
      <alignment horizontal="left" vertical="center" wrapText="1"/>
    </xf>
    <xf numFmtId="3" fontId="15" fillId="41" borderId="0" xfId="0" applyNumberFormat="1" applyFont="1" applyFill="1"/>
    <xf numFmtId="0" fontId="15" fillId="41" borderId="0" xfId="0" applyFont="1" applyFill="1" applyAlignment="1">
      <alignment horizontal="right" vertical="center"/>
    </xf>
    <xf numFmtId="0" fontId="15" fillId="41" borderId="0" xfId="0" applyFont="1" applyFill="1" applyAlignment="1">
      <alignment horizontal="right"/>
    </xf>
    <xf numFmtId="0" fontId="5" fillId="41" borderId="0" xfId="0" applyFont="1" applyFill="1" applyAlignment="1">
      <alignment horizontal="left" vertical="center" wrapText="1"/>
    </xf>
    <xf numFmtId="0" fontId="5" fillId="41" borderId="0" xfId="0" applyFont="1" applyFill="1"/>
    <xf numFmtId="0" fontId="48" fillId="20" borderId="11" xfId="4" applyFont="1" applyFill="1" applyBorder="1"/>
    <xf numFmtId="0" fontId="5" fillId="20" borderId="0" xfId="0" applyFont="1" applyFill="1" applyAlignment="1">
      <alignment horizontal="left" vertical="center" wrapText="1"/>
    </xf>
    <xf numFmtId="0" fontId="15" fillId="3" borderId="7" xfId="0" applyFont="1" applyFill="1" applyBorder="1" applyAlignment="1">
      <alignment horizontal="left" vertical="center" wrapText="1"/>
    </xf>
    <xf numFmtId="9" fontId="8" fillId="20" borderId="0" xfId="3" applyFont="1" applyFill="1" applyBorder="1" applyProtection="1"/>
    <xf numFmtId="9" fontId="8" fillId="20" borderId="0" xfId="0" applyNumberFormat="1" applyFont="1" applyFill="1"/>
    <xf numFmtId="0" fontId="21" fillId="20" borderId="0" xfId="0" applyFont="1" applyFill="1"/>
    <xf numFmtId="0" fontId="38" fillId="20" borderId="0" xfId="0" applyFont="1" applyFill="1"/>
    <xf numFmtId="0" fontId="15" fillId="37" borderId="59" xfId="0" applyFont="1" applyFill="1" applyBorder="1" applyAlignment="1" applyProtection="1">
      <alignment vertical="top" wrapText="1"/>
      <protection locked="0"/>
    </xf>
    <xf numFmtId="0" fontId="15" fillId="37" borderId="2" xfId="0" applyFont="1" applyFill="1" applyBorder="1" applyAlignment="1" applyProtection="1">
      <alignment vertical="top" wrapText="1"/>
      <protection locked="0"/>
    </xf>
    <xf numFmtId="0" fontId="15" fillId="37" borderId="22" xfId="0" applyFont="1" applyFill="1" applyBorder="1" applyAlignment="1" applyProtection="1">
      <alignment horizontal="left" vertical="top" wrapText="1"/>
      <protection locked="0"/>
    </xf>
    <xf numFmtId="0" fontId="15" fillId="37" borderId="6" xfId="0" applyFont="1" applyFill="1" applyBorder="1" applyAlignment="1" applyProtection="1">
      <alignment horizontal="left" vertical="top" wrapText="1"/>
      <protection locked="0"/>
    </xf>
    <xf numFmtId="0" fontId="15" fillId="37" borderId="13" xfId="0" applyFont="1" applyFill="1" applyBorder="1" applyAlignment="1" applyProtection="1">
      <alignment horizontal="left" vertical="top" wrapText="1"/>
      <protection locked="0"/>
    </xf>
    <xf numFmtId="0" fontId="15" fillId="20" borderId="8" xfId="0" applyFont="1" applyFill="1" applyBorder="1"/>
    <xf numFmtId="0" fontId="15" fillId="20" borderId="9" xfId="0" applyFont="1" applyFill="1" applyBorder="1"/>
    <xf numFmtId="0" fontId="15" fillId="20" borderId="9" xfId="0" applyFont="1" applyFill="1" applyBorder="1" applyAlignment="1">
      <alignment horizontal="left"/>
    </xf>
    <xf numFmtId="0" fontId="15" fillId="20" borderId="9" xfId="0" applyFont="1" applyFill="1" applyBorder="1" applyAlignment="1">
      <alignment vertical="top" wrapText="1"/>
    </xf>
    <xf numFmtId="0" fontId="15" fillId="20" borderId="20" xfId="0" applyFont="1" applyFill="1" applyBorder="1" applyAlignment="1">
      <alignment vertical="center"/>
    </xf>
    <xf numFmtId="0" fontId="1" fillId="20" borderId="21" xfId="0" applyFont="1" applyFill="1" applyBorder="1" applyAlignment="1">
      <alignment vertical="center"/>
    </xf>
    <xf numFmtId="3" fontId="15" fillId="20" borderId="21" xfId="0" applyNumberFormat="1" applyFont="1" applyFill="1" applyBorder="1" applyAlignment="1">
      <alignment vertical="center"/>
    </xf>
    <xf numFmtId="0" fontId="15" fillId="20" borderId="7" xfId="0" applyFont="1" applyFill="1" applyBorder="1"/>
    <xf numFmtId="0" fontId="15" fillId="20" borderId="10" xfId="0" applyFont="1" applyFill="1" applyBorder="1"/>
    <xf numFmtId="166" fontId="15" fillId="20" borderId="10" xfId="0" applyNumberFormat="1" applyFont="1" applyFill="1" applyBorder="1"/>
    <xf numFmtId="0" fontId="52" fillId="20" borderId="31" xfId="0" applyFont="1" applyFill="1" applyBorder="1"/>
    <xf numFmtId="0" fontId="52" fillId="20" borderId="12" xfId="0" applyFont="1" applyFill="1" applyBorder="1"/>
    <xf numFmtId="3" fontId="15" fillId="20" borderId="12" xfId="0" applyNumberFormat="1" applyFont="1" applyFill="1" applyBorder="1"/>
    <xf numFmtId="0" fontId="52" fillId="20" borderId="7" xfId="0" applyFont="1" applyFill="1" applyBorder="1"/>
    <xf numFmtId="0" fontId="51" fillId="20" borderId="10" xfId="0" applyFont="1" applyFill="1" applyBorder="1"/>
    <xf numFmtId="3" fontId="15" fillId="20" borderId="10" xfId="0" applyNumberFormat="1" applyFont="1" applyFill="1" applyBorder="1"/>
    <xf numFmtId="0" fontId="15" fillId="20" borderId="0" xfId="0" applyFont="1" applyFill="1" applyAlignment="1">
      <alignment horizontal="left" vertical="center" wrapText="1"/>
    </xf>
    <xf numFmtId="0" fontId="15" fillId="3" borderId="2" xfId="0" applyFont="1" applyFill="1" applyBorder="1" applyAlignment="1">
      <alignment horizontal="left" vertical="center" wrapText="1"/>
    </xf>
    <xf numFmtId="166" fontId="15" fillId="41" borderId="0" xfId="0" applyNumberFormat="1" applyFont="1" applyFill="1"/>
    <xf numFmtId="166" fontId="15" fillId="41" borderId="0" xfId="0" applyNumberFormat="1" applyFont="1" applyFill="1" applyAlignment="1">
      <alignment horizontal="center" vertical="center" wrapText="1"/>
    </xf>
    <xf numFmtId="176" fontId="15" fillId="41" borderId="0" xfId="2" applyNumberFormat="1" applyFont="1" applyFill="1" applyBorder="1" applyAlignment="1" applyProtection="1">
      <alignment horizontal="right" vertical="center" wrapText="1"/>
    </xf>
    <xf numFmtId="0" fontId="39" fillId="41" borderId="0" xfId="0" applyFont="1" applyFill="1"/>
    <xf numFmtId="0" fontId="41" fillId="20" borderId="0" xfId="0" applyFont="1" applyFill="1" applyAlignment="1">
      <alignment horizontal="left" vertical="center" wrapText="1"/>
    </xf>
    <xf numFmtId="166" fontId="42" fillId="20" borderId="0" xfId="0" applyNumberFormat="1" applyFont="1" applyFill="1"/>
    <xf numFmtId="0" fontId="15" fillId="41" borderId="0" xfId="0" applyFont="1" applyFill="1" applyAlignment="1">
      <alignment horizontal="right" vertical="center" wrapText="1"/>
    </xf>
    <xf numFmtId="0" fontId="15" fillId="41" borderId="0" xfId="0" applyFont="1" applyFill="1" applyAlignment="1">
      <alignment vertical="center" wrapText="1"/>
    </xf>
    <xf numFmtId="166" fontId="41" fillId="20" borderId="0" xfId="0" applyNumberFormat="1" applyFont="1" applyFill="1"/>
    <xf numFmtId="3" fontId="15" fillId="41" borderId="0" xfId="0" applyNumberFormat="1" applyFont="1" applyFill="1" applyAlignment="1">
      <alignment horizontal="center" vertical="center"/>
    </xf>
    <xf numFmtId="0" fontId="1" fillId="20" borderId="0" xfId="0" applyFont="1" applyFill="1" applyAlignment="1">
      <alignment horizontal="left"/>
    </xf>
    <xf numFmtId="0" fontId="25" fillId="20" borderId="0" xfId="0" applyFont="1" applyFill="1" applyAlignment="1">
      <alignment horizontal="left"/>
    </xf>
    <xf numFmtId="0" fontId="15" fillId="20" borderId="0" xfId="0" applyFont="1" applyFill="1" applyAlignment="1">
      <alignment horizontal="left"/>
    </xf>
    <xf numFmtId="0" fontId="14" fillId="20" borderId="0" xfId="0" applyFont="1" applyFill="1" applyAlignment="1">
      <alignment horizontal="center"/>
    </xf>
    <xf numFmtId="0" fontId="27" fillId="3" borderId="0" xfId="0" applyFont="1" applyFill="1"/>
    <xf numFmtId="0" fontId="15" fillId="20" borderId="0" xfId="0" applyFont="1" applyFill="1" applyAlignment="1">
      <alignment horizontal="center" vertical="center" wrapText="1"/>
    </xf>
    <xf numFmtId="0" fontId="27" fillId="3" borderId="0" xfId="0" applyFont="1" applyFill="1" applyAlignment="1">
      <alignment vertical="top" wrapText="1"/>
    </xf>
    <xf numFmtId="0" fontId="15" fillId="20" borderId="0" xfId="0" applyFont="1" applyFill="1" applyAlignment="1">
      <alignment vertical="top" wrapText="1"/>
    </xf>
    <xf numFmtId="4" fontId="15" fillId="20" borderId="0" xfId="0" applyNumberFormat="1" applyFont="1" applyFill="1" applyAlignment="1">
      <alignment horizontal="right" vertical="center" wrapText="1"/>
    </xf>
    <xf numFmtId="10" fontId="15" fillId="20" borderId="0" xfId="3" applyNumberFormat="1" applyFont="1" applyFill="1" applyBorder="1" applyAlignment="1" applyProtection="1">
      <alignment vertical="top" wrapText="1"/>
    </xf>
    <xf numFmtId="4" fontId="15" fillId="20" borderId="0" xfId="0" applyNumberFormat="1" applyFont="1" applyFill="1" applyAlignment="1">
      <alignment vertical="top" wrapText="1"/>
    </xf>
    <xf numFmtId="0" fontId="28" fillId="20" borderId="0" xfId="0" applyFont="1" applyFill="1" applyAlignment="1">
      <alignment vertical="top" wrapText="1"/>
    </xf>
    <xf numFmtId="0" fontId="45" fillId="20" borderId="0" xfId="0" applyFont="1" applyFill="1" applyAlignment="1">
      <alignment vertical="top" wrapText="1"/>
    </xf>
    <xf numFmtId="4" fontId="15" fillId="20" borderId="0" xfId="0" applyNumberFormat="1" applyFont="1" applyFill="1"/>
    <xf numFmtId="4" fontId="15" fillId="20" borderId="0" xfId="0" quotePrefix="1" applyNumberFormat="1" applyFont="1" applyFill="1" applyAlignment="1">
      <alignment horizontal="center"/>
    </xf>
    <xf numFmtId="0" fontId="15" fillId="20" borderId="0" xfId="0" applyFont="1" applyFill="1" applyAlignment="1">
      <alignment vertical="top"/>
    </xf>
    <xf numFmtId="3" fontId="15" fillId="20" borderId="0" xfId="0" applyNumberFormat="1" applyFont="1" applyFill="1"/>
    <xf numFmtId="0" fontId="27" fillId="20" borderId="0" xfId="0" applyFont="1" applyFill="1" applyAlignment="1">
      <alignment horizontal="left" vertical="top" wrapText="1"/>
    </xf>
    <xf numFmtId="4" fontId="15" fillId="20" borderId="0" xfId="4" applyNumberFormat="1" applyFont="1" applyFill="1"/>
    <xf numFmtId="4" fontId="15" fillId="20" borderId="0" xfId="4" applyNumberFormat="1" applyFont="1" applyFill="1" applyAlignment="1">
      <alignment vertical="center"/>
    </xf>
    <xf numFmtId="169" fontId="15" fillId="21" borderId="101" xfId="5" applyFont="1" applyFill="1" applyBorder="1" applyAlignment="1" applyProtection="1"/>
    <xf numFmtId="4" fontId="35" fillId="20" borderId="0" xfId="4" applyNumberFormat="1" applyFont="1" applyFill="1"/>
    <xf numFmtId="4" fontId="14" fillId="20" borderId="0" xfId="4" applyNumberFormat="1" applyFont="1" applyFill="1" applyAlignment="1">
      <alignment horizontal="right"/>
    </xf>
    <xf numFmtId="175" fontId="14" fillId="20" borderId="0" xfId="4" applyNumberFormat="1" applyFont="1" applyFill="1"/>
    <xf numFmtId="0" fontId="30" fillId="0" borderId="10" xfId="0" applyFont="1" applyBorder="1"/>
    <xf numFmtId="0" fontId="1" fillId="20" borderId="10" xfId="4" applyFill="1" applyBorder="1"/>
    <xf numFmtId="4" fontId="15" fillId="20" borderId="10" xfId="4" applyNumberFormat="1" applyFont="1" applyFill="1" applyBorder="1"/>
    <xf numFmtId="4" fontId="15" fillId="37" borderId="12" xfId="4" applyNumberFormat="1" applyFont="1" applyFill="1" applyBorder="1" applyProtection="1">
      <protection locked="0"/>
    </xf>
    <xf numFmtId="0" fontId="15" fillId="37" borderId="12" xfId="4" applyFont="1" applyFill="1" applyBorder="1" applyProtection="1">
      <protection locked="0"/>
    </xf>
    <xf numFmtId="0" fontId="15" fillId="37" borderId="13" xfId="4" applyFont="1" applyFill="1" applyBorder="1" applyProtection="1">
      <protection locked="0"/>
    </xf>
    <xf numFmtId="4" fontId="15" fillId="37" borderId="71" xfId="4" applyNumberFormat="1" applyFont="1" applyFill="1" applyBorder="1" applyProtection="1">
      <protection locked="0"/>
    </xf>
    <xf numFmtId="0" fontId="15" fillId="37" borderId="71" xfId="4" applyFont="1" applyFill="1" applyBorder="1" applyProtection="1">
      <protection locked="0"/>
    </xf>
    <xf numFmtId="0" fontId="15" fillId="37" borderId="58" xfId="4" applyFont="1" applyFill="1" applyBorder="1" applyProtection="1">
      <protection locked="0"/>
    </xf>
    <xf numFmtId="0" fontId="15" fillId="3" borderId="0" xfId="0" applyFont="1" applyFill="1"/>
    <xf numFmtId="0" fontId="14" fillId="3" borderId="8" xfId="0" applyFont="1" applyFill="1" applyBorder="1" applyAlignment="1">
      <alignment horizontal="center" vertical="center"/>
    </xf>
    <xf numFmtId="0" fontId="15" fillId="0" borderId="9" xfId="0" applyFont="1" applyBorder="1" applyAlignment="1">
      <alignment horizontal="center"/>
    </xf>
    <xf numFmtId="0" fontId="15" fillId="0" borderId="2" xfId="0" applyFont="1" applyBorder="1" applyAlignment="1">
      <alignment horizontal="center"/>
    </xf>
    <xf numFmtId="0" fontId="15" fillId="0" borderId="7" xfId="0" applyFont="1" applyBorder="1" applyAlignment="1">
      <alignment horizontal="center"/>
    </xf>
    <xf numFmtId="0" fontId="15" fillId="0" borderId="10" xfId="0" applyFont="1" applyBorder="1" applyAlignment="1">
      <alignment horizontal="center"/>
    </xf>
    <xf numFmtId="0" fontId="15" fillId="0" borderId="6" xfId="0" applyFont="1" applyBorder="1" applyAlignment="1">
      <alignment horizontal="center"/>
    </xf>
    <xf numFmtId="0" fontId="15" fillId="2" borderId="0" xfId="0" applyFont="1" applyFill="1" applyProtection="1">
      <protection locked="0"/>
    </xf>
    <xf numFmtId="0" fontId="15" fillId="2" borderId="89" xfId="0" applyFont="1" applyFill="1" applyBorder="1" applyProtection="1">
      <protection locked="0"/>
    </xf>
    <xf numFmtId="0" fontId="15" fillId="4" borderId="0" xfId="0" quotePrefix="1" applyFont="1" applyFill="1" applyAlignment="1">
      <alignment horizontal="center" vertical="center"/>
    </xf>
    <xf numFmtId="0" fontId="15" fillId="4" borderId="4" xfId="0" applyFont="1" applyFill="1" applyBorder="1" applyAlignment="1">
      <alignment horizontal="center" vertical="center"/>
    </xf>
    <xf numFmtId="0" fontId="15" fillId="2" borderId="18" xfId="0" applyFont="1" applyFill="1" applyBorder="1" applyProtection="1">
      <protection locked="0"/>
    </xf>
    <xf numFmtId="0" fontId="15" fillId="2" borderId="38" xfId="0" applyFont="1" applyFill="1" applyBorder="1" applyProtection="1">
      <protection locked="0"/>
    </xf>
    <xf numFmtId="0" fontId="15" fillId="13" borderId="8" xfId="0" applyFont="1" applyFill="1" applyBorder="1" applyAlignment="1" applyProtection="1">
      <alignment vertical="center" wrapText="1"/>
      <protection locked="0"/>
    </xf>
    <xf numFmtId="0" fontId="15" fillId="13" borderId="2" xfId="0" applyFont="1" applyFill="1" applyBorder="1" applyAlignment="1" applyProtection="1">
      <alignment vertical="center"/>
      <protection locked="0"/>
    </xf>
    <xf numFmtId="0" fontId="15" fillId="13" borderId="11" xfId="0" applyFont="1" applyFill="1" applyBorder="1" applyAlignment="1" applyProtection="1">
      <alignment vertical="center"/>
      <protection locked="0"/>
    </xf>
    <xf numFmtId="0" fontId="15" fillId="13" borderId="4" xfId="0" applyFont="1" applyFill="1" applyBorder="1" applyAlignment="1" applyProtection="1">
      <alignment vertical="center"/>
      <protection locked="0"/>
    </xf>
    <xf numFmtId="49" fontId="15" fillId="2" borderId="15" xfId="0" applyNumberFormat="1" applyFont="1" applyFill="1" applyBorder="1" applyAlignment="1" applyProtection="1">
      <alignment horizontal="right" vertical="center"/>
      <protection locked="0"/>
    </xf>
    <xf numFmtId="0" fontId="15" fillId="2" borderId="15" xfId="0" applyFont="1" applyFill="1" applyBorder="1" applyProtection="1">
      <protection locked="0"/>
    </xf>
    <xf numFmtId="0" fontId="15" fillId="2" borderId="63" xfId="0" applyFont="1" applyFill="1" applyBorder="1" applyProtection="1">
      <protection locked="0"/>
    </xf>
    <xf numFmtId="0" fontId="15" fillId="13" borderId="7" xfId="0" applyFont="1" applyFill="1" applyBorder="1" applyAlignment="1" applyProtection="1">
      <alignment vertical="center"/>
      <protection locked="0"/>
    </xf>
    <xf numFmtId="0" fontId="15" fillId="13" borderId="6" xfId="0" applyFont="1" applyFill="1" applyBorder="1" applyAlignment="1" applyProtection="1">
      <alignment vertical="center"/>
      <protection locked="0"/>
    </xf>
    <xf numFmtId="0" fontId="14" fillId="2" borderId="8" xfId="0" applyFont="1" applyFill="1" applyBorder="1" applyAlignment="1" applyProtection="1">
      <alignment vertical="center"/>
      <protection locked="0"/>
    </xf>
    <xf numFmtId="0" fontId="15" fillId="2" borderId="2" xfId="0" applyFont="1" applyFill="1" applyBorder="1" applyAlignment="1" applyProtection="1">
      <alignment vertical="center"/>
      <protection locked="0"/>
    </xf>
    <xf numFmtId="0" fontId="14" fillId="2" borderId="11"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14" fillId="2" borderId="7" xfId="0" applyFont="1" applyFill="1" applyBorder="1" applyAlignment="1" applyProtection="1">
      <alignment vertical="center"/>
      <protection locked="0"/>
    </xf>
    <xf numFmtId="0" fontId="15" fillId="2" borderId="6" xfId="0" applyFont="1" applyFill="1" applyBorder="1" applyAlignment="1" applyProtection="1">
      <alignment vertical="center"/>
      <protection locked="0"/>
    </xf>
    <xf numFmtId="0" fontId="15" fillId="20" borderId="10" xfId="0" applyFont="1" applyFill="1" applyBorder="1" applyAlignment="1">
      <alignment horizontal="left" vertical="top" wrapText="1"/>
    </xf>
    <xf numFmtId="0" fontId="15" fillId="20" borderId="6" xfId="0" applyFont="1" applyFill="1" applyBorder="1" applyAlignment="1">
      <alignment horizontal="left" vertical="top" wrapText="1"/>
    </xf>
    <xf numFmtId="0" fontId="15" fillId="3" borderId="31" xfId="0" applyFont="1" applyFill="1" applyBorder="1" applyAlignment="1">
      <alignment horizontal="left" wrapText="1"/>
    </xf>
    <xf numFmtId="0" fontId="15" fillId="0" borderId="50" xfId="0" applyFont="1" applyBorder="1"/>
    <xf numFmtId="0" fontId="15" fillId="3" borderId="20" xfId="0" applyFont="1" applyFill="1" applyBorder="1" applyAlignment="1">
      <alignment horizontal="left"/>
    </xf>
    <xf numFmtId="0" fontId="15" fillId="0" borderId="39" xfId="0" applyFont="1" applyBorder="1"/>
    <xf numFmtId="0" fontId="15" fillId="3" borderId="70" xfId="0" applyFont="1" applyFill="1" applyBorder="1" applyAlignment="1">
      <alignment horizontal="left"/>
    </xf>
    <xf numFmtId="0" fontId="15" fillId="0" borderId="53" xfId="0" applyFont="1" applyBorder="1"/>
    <xf numFmtId="0" fontId="17" fillId="13" borderId="12" xfId="0" applyFont="1" applyFill="1" applyBorder="1" applyAlignment="1" applyProtection="1">
      <alignment vertical="center"/>
      <protection locked="0"/>
    </xf>
    <xf numFmtId="0" fontId="15" fillId="13" borderId="12" xfId="0" applyFont="1" applyFill="1" applyBorder="1" applyProtection="1">
      <protection locked="0"/>
    </xf>
    <xf numFmtId="0" fontId="15" fillId="13" borderId="13" xfId="0" applyFont="1" applyFill="1" applyBorder="1" applyProtection="1">
      <protection locked="0"/>
    </xf>
    <xf numFmtId="0" fontId="17" fillId="13" borderId="21" xfId="0" applyFont="1" applyFill="1" applyBorder="1" applyAlignment="1" applyProtection="1">
      <alignment vertical="center"/>
      <protection locked="0"/>
    </xf>
    <xf numFmtId="0" fontId="15" fillId="13" borderId="21" xfId="0" applyFont="1" applyFill="1" applyBorder="1" applyProtection="1">
      <protection locked="0"/>
    </xf>
    <xf numFmtId="0" fontId="15" fillId="13" borderId="22" xfId="0" applyFont="1" applyFill="1" applyBorder="1" applyProtection="1">
      <protection locked="0"/>
    </xf>
    <xf numFmtId="0" fontId="17" fillId="13" borderId="71" xfId="0" applyFont="1" applyFill="1" applyBorder="1" applyAlignment="1" applyProtection="1">
      <alignment vertical="center"/>
      <protection locked="0"/>
    </xf>
    <xf numFmtId="0" fontId="15" fillId="13" borderId="71" xfId="0" applyFont="1" applyFill="1" applyBorder="1" applyProtection="1">
      <protection locked="0"/>
    </xf>
    <xf numFmtId="0" fontId="15" fillId="13" borderId="58" xfId="0" applyFont="1" applyFill="1" applyBorder="1" applyProtection="1">
      <protection locked="0"/>
    </xf>
    <xf numFmtId="0" fontId="15" fillId="20" borderId="12" xfId="0" applyFont="1" applyFill="1" applyBorder="1" applyAlignment="1">
      <alignment horizontal="left" vertical="top" wrapText="1"/>
    </xf>
    <xf numFmtId="0" fontId="15" fillId="20" borderId="13" xfId="0" applyFont="1" applyFill="1" applyBorder="1" applyAlignment="1">
      <alignment horizontal="left" vertical="top" wrapText="1"/>
    </xf>
    <xf numFmtId="0" fontId="15" fillId="4" borderId="0" xfId="0" quotePrefix="1" applyFont="1" applyFill="1" applyAlignment="1">
      <alignment horizontal="center"/>
    </xf>
    <xf numFmtId="0" fontId="15" fillId="4" borderId="4" xfId="0" applyFont="1" applyFill="1" applyBorder="1" applyAlignment="1">
      <alignment horizontal="center"/>
    </xf>
    <xf numFmtId="0" fontId="15" fillId="4" borderId="87" xfId="0" quotePrefix="1" applyFont="1" applyFill="1" applyBorder="1" applyAlignment="1">
      <alignment horizontal="center"/>
    </xf>
    <xf numFmtId="0" fontId="15" fillId="4" borderId="88" xfId="0" applyFont="1" applyFill="1" applyBorder="1" applyAlignment="1">
      <alignment horizontal="center"/>
    </xf>
    <xf numFmtId="0" fontId="15" fillId="4" borderId="10" xfId="0" quotePrefix="1" applyFont="1" applyFill="1" applyBorder="1" applyAlignment="1">
      <alignment horizontal="center"/>
    </xf>
    <xf numFmtId="0" fontId="15" fillId="4" borderId="6" xfId="0" applyFont="1" applyFill="1" applyBorder="1" applyAlignment="1">
      <alignment horizontal="center"/>
    </xf>
    <xf numFmtId="0" fontId="15" fillId="4" borderId="15" xfId="0" quotePrefix="1" applyFont="1" applyFill="1" applyBorder="1" applyAlignment="1">
      <alignment horizontal="center"/>
    </xf>
    <xf numFmtId="0" fontId="15" fillId="4" borderId="16" xfId="0" applyFont="1" applyFill="1" applyBorder="1" applyAlignment="1">
      <alignment horizontal="center"/>
    </xf>
    <xf numFmtId="0" fontId="15" fillId="4" borderId="0" xfId="0" applyFont="1" applyFill="1" applyAlignment="1">
      <alignment horizontal="center"/>
    </xf>
    <xf numFmtId="0" fontId="15" fillId="4" borderId="18" xfId="0" applyFont="1" applyFill="1" applyBorder="1" applyAlignment="1">
      <alignment horizontal="center"/>
    </xf>
    <xf numFmtId="0" fontId="15" fillId="4" borderId="19" xfId="0" applyFont="1" applyFill="1" applyBorder="1" applyAlignment="1">
      <alignment horizontal="center"/>
    </xf>
    <xf numFmtId="0" fontId="15" fillId="4" borderId="18" xfId="0" quotePrefix="1" applyFont="1" applyFill="1" applyBorder="1" applyAlignment="1">
      <alignment horizontal="center"/>
    </xf>
    <xf numFmtId="0" fontId="22" fillId="3" borderId="0" xfId="0" applyFont="1" applyFill="1" applyAlignment="1">
      <alignment vertical="top" wrapText="1"/>
    </xf>
    <xf numFmtId="0" fontId="0" fillId="0" borderId="0" xfId="0" applyAlignment="1">
      <alignment vertical="top" wrapText="1"/>
    </xf>
    <xf numFmtId="0" fontId="13" fillId="22" borderId="10" xfId="0" applyFont="1" applyFill="1" applyBorder="1" applyAlignment="1" applyProtection="1">
      <alignment horizontal="left" vertical="center"/>
      <protection locked="0"/>
    </xf>
    <xf numFmtId="0" fontId="14" fillId="0" borderId="33" xfId="0" applyFont="1" applyBorder="1" applyAlignment="1">
      <alignment vertical="center" wrapText="1"/>
    </xf>
    <xf numFmtId="0" fontId="15" fillId="0" borderId="36" xfId="0" applyFont="1" applyBorder="1" applyAlignment="1">
      <alignment vertical="center" wrapText="1"/>
    </xf>
    <xf numFmtId="0" fontId="14" fillId="0" borderId="72" xfId="0" applyFont="1" applyBorder="1" applyAlignment="1">
      <alignment horizontal="center" vertical="center" wrapText="1"/>
    </xf>
    <xf numFmtId="0" fontId="15" fillId="0" borderId="56" xfId="0" applyFont="1" applyBorder="1" applyAlignment="1">
      <alignment horizontal="center" vertical="center" wrapText="1"/>
    </xf>
    <xf numFmtId="49" fontId="14" fillId="0" borderId="1" xfId="0" applyNumberFormat="1" applyFont="1" applyBorder="1" applyAlignment="1">
      <alignment horizontal="left" vertical="center"/>
    </xf>
    <xf numFmtId="0" fontId="15" fillId="0" borderId="62" xfId="0" applyFont="1" applyBorder="1" applyAlignment="1">
      <alignment horizontal="left" vertical="center"/>
    </xf>
    <xf numFmtId="0" fontId="14" fillId="0" borderId="32" xfId="0" applyFont="1" applyBorder="1" applyAlignment="1">
      <alignment horizontal="left" vertical="center" wrapText="1"/>
    </xf>
    <xf numFmtId="0" fontId="15" fillId="0" borderId="35" xfId="0" applyFont="1" applyBorder="1" applyAlignment="1">
      <alignment horizontal="left" vertical="center" wrapText="1"/>
    </xf>
    <xf numFmtId="0" fontId="15" fillId="2" borderId="37" xfId="0" applyFont="1" applyFill="1" applyBorder="1" applyAlignment="1" applyProtection="1">
      <alignment horizontal="left" vertical="center" wrapText="1"/>
      <protection locked="0"/>
    </xf>
    <xf numFmtId="0" fontId="15" fillId="2" borderId="21" xfId="0" applyFont="1" applyFill="1" applyBorder="1" applyProtection="1">
      <protection locked="0"/>
    </xf>
    <xf numFmtId="0" fontId="15" fillId="2" borderId="22" xfId="0" applyFont="1" applyFill="1" applyBorder="1" applyProtection="1">
      <protection locked="0"/>
    </xf>
    <xf numFmtId="1" fontId="14" fillId="0" borderId="23" xfId="0" applyNumberFormat="1" applyFont="1" applyBorder="1" applyAlignment="1">
      <alignment horizontal="left" vertical="center" wrapText="1"/>
    </xf>
    <xf numFmtId="0" fontId="15" fillId="0" borderId="26" xfId="0" applyFont="1" applyBorder="1"/>
    <xf numFmtId="0" fontId="14" fillId="0" borderId="47" xfId="0" applyFont="1" applyBorder="1" applyAlignment="1">
      <alignment horizontal="left" vertical="center" wrapText="1"/>
    </xf>
    <xf numFmtId="0" fontId="15" fillId="0" borderId="37" xfId="0" applyFont="1" applyBorder="1"/>
    <xf numFmtId="0" fontId="14" fillId="0" borderId="24" xfId="0" applyFont="1" applyBorder="1" applyAlignment="1">
      <alignment horizontal="center" vertical="center" wrapText="1"/>
    </xf>
    <xf numFmtId="0" fontId="14" fillId="0" borderId="24" xfId="0" applyFont="1" applyBorder="1" applyAlignment="1">
      <alignment horizontal="left" vertical="center" wrapText="1"/>
    </xf>
    <xf numFmtId="0" fontId="15" fillId="0" borderId="27" xfId="0" applyFont="1" applyBorder="1" applyAlignment="1">
      <alignment horizontal="left" vertical="center" wrapText="1"/>
    </xf>
    <xf numFmtId="0" fontId="15" fillId="2" borderId="55" xfId="0" applyFont="1" applyFill="1" applyBorder="1" applyAlignment="1" applyProtection="1">
      <alignment horizontal="left" vertical="center" wrapText="1"/>
      <protection locked="0"/>
    </xf>
    <xf numFmtId="0" fontId="15" fillId="2" borderId="19" xfId="0" applyFont="1" applyFill="1" applyBorder="1" applyProtection="1">
      <protection locked="0"/>
    </xf>
    <xf numFmtId="0" fontId="15" fillId="0" borderId="12" xfId="0" applyFont="1" applyBorder="1"/>
    <xf numFmtId="0" fontId="15" fillId="0" borderId="13" xfId="0" applyFont="1" applyBorder="1"/>
    <xf numFmtId="0" fontId="15" fillId="0" borderId="37" xfId="0" applyFont="1" applyBorder="1" applyAlignment="1">
      <alignment horizontal="left" vertical="center" wrapText="1"/>
    </xf>
    <xf numFmtId="0" fontId="15" fillId="0" borderId="21" xfId="0" applyFont="1" applyBorder="1"/>
    <xf numFmtId="0" fontId="15" fillId="0" borderId="22" xfId="0" applyFont="1" applyBorder="1"/>
    <xf numFmtId="0" fontId="14" fillId="0" borderId="47" xfId="0" applyFont="1" applyBorder="1" applyAlignment="1">
      <alignment horizontal="center" vertical="center" wrapText="1"/>
    </xf>
    <xf numFmtId="0" fontId="14" fillId="0" borderId="50"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8" xfId="0" applyFont="1" applyBorder="1"/>
    <xf numFmtId="0" fontId="15" fillId="0" borderId="48" xfId="0" applyFont="1" applyBorder="1"/>
    <xf numFmtId="0" fontId="15" fillId="0" borderId="29" xfId="0" applyFont="1" applyBorder="1" applyAlignment="1">
      <alignment horizontal="left" vertical="center" wrapText="1"/>
    </xf>
    <xf numFmtId="0" fontId="15" fillId="0" borderId="48" xfId="0" applyFont="1" applyBorder="1" applyProtection="1">
      <protection locked="0"/>
    </xf>
    <xf numFmtId="0" fontId="15" fillId="0" borderId="71" xfId="0" applyFont="1" applyBorder="1" applyProtection="1">
      <protection locked="0"/>
    </xf>
    <xf numFmtId="0" fontId="15" fillId="0" borderId="58" xfId="0" applyFont="1" applyBorder="1" applyProtection="1">
      <protection locked="0"/>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3" borderId="72" xfId="0" applyFont="1" applyFill="1" applyBorder="1" applyAlignment="1">
      <alignment horizontal="center" vertical="center"/>
    </xf>
    <xf numFmtId="0" fontId="14" fillId="3" borderId="56" xfId="0" applyFont="1" applyFill="1" applyBorder="1" applyAlignment="1">
      <alignment horizontal="center" vertical="center"/>
    </xf>
    <xf numFmtId="0" fontId="14" fillId="3" borderId="2" xfId="0" applyFont="1" applyFill="1" applyBorder="1" applyAlignment="1">
      <alignment horizontal="center" vertical="center"/>
    </xf>
    <xf numFmtId="0" fontId="14" fillId="0" borderId="46" xfId="0" applyFont="1" applyBorder="1" applyAlignment="1">
      <alignment horizontal="center" vertical="center" wrapText="1"/>
    </xf>
    <xf numFmtId="0" fontId="14" fillId="0" borderId="65" xfId="0" applyFont="1" applyBorder="1" applyAlignment="1">
      <alignment horizontal="center" vertical="center" wrapText="1"/>
    </xf>
    <xf numFmtId="20" fontId="14" fillId="0" borderId="42" xfId="0" applyNumberFormat="1" applyFont="1" applyBorder="1" applyAlignment="1">
      <alignment horizontal="center"/>
    </xf>
    <xf numFmtId="20" fontId="14" fillId="0" borderId="43" xfId="0" applyNumberFormat="1" applyFont="1" applyBorder="1" applyAlignment="1">
      <alignment horizontal="center"/>
    </xf>
    <xf numFmtId="0" fontId="14" fillId="0" borderId="33" xfId="0" applyFont="1" applyBorder="1" applyAlignment="1">
      <alignment horizontal="center" vertical="center" wrapText="1"/>
    </xf>
    <xf numFmtId="0" fontId="14" fillId="0" borderId="75" xfId="0" applyFont="1" applyBorder="1" applyAlignment="1">
      <alignment horizontal="center" vertical="center" wrapText="1"/>
    </xf>
    <xf numFmtId="0" fontId="15" fillId="3" borderId="69" xfId="0" applyFont="1" applyFill="1" applyBorder="1" applyAlignment="1">
      <alignment horizontal="right" vertical="center" wrapText="1"/>
    </xf>
    <xf numFmtId="0" fontId="15" fillId="3" borderId="6" xfId="0" applyFont="1" applyFill="1" applyBorder="1" applyAlignment="1">
      <alignment horizontal="righ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xf>
    <xf numFmtId="0" fontId="14" fillId="0" borderId="2" xfId="0" applyFont="1" applyBorder="1" applyAlignment="1">
      <alignment horizontal="left" vertical="center"/>
    </xf>
    <xf numFmtId="0" fontId="14" fillId="0" borderId="7" xfId="0" applyFont="1" applyBorder="1" applyAlignment="1">
      <alignment horizontal="left" vertical="center"/>
    </xf>
    <xf numFmtId="0" fontId="14" fillId="0" borderId="10" xfId="0" applyFont="1" applyBorder="1" applyAlignment="1">
      <alignment horizontal="left" vertical="center"/>
    </xf>
    <xf numFmtId="0" fontId="14" fillId="0" borderId="6" xfId="0" applyFont="1" applyBorder="1" applyAlignment="1">
      <alignment horizontal="left" vertical="center"/>
    </xf>
    <xf numFmtId="0" fontId="15" fillId="3" borderId="74" xfId="0" applyFont="1" applyFill="1" applyBorder="1" applyAlignment="1">
      <alignment horizontal="right" vertical="center" wrapText="1"/>
    </xf>
    <xf numFmtId="0" fontId="15" fillId="3" borderId="16" xfId="0" applyFont="1" applyFill="1" applyBorder="1" applyAlignment="1">
      <alignment horizontal="right" vertical="center" wrapText="1"/>
    </xf>
    <xf numFmtId="0" fontId="15" fillId="3" borderId="68" xfId="0" applyFont="1" applyFill="1" applyBorder="1" applyAlignment="1">
      <alignment horizontal="right" vertical="center" wrapText="1"/>
    </xf>
    <xf numFmtId="0" fontId="15" fillId="3" borderId="4" xfId="0" applyFont="1" applyFill="1" applyBorder="1" applyAlignment="1">
      <alignment horizontal="right" vertical="center" wrapText="1"/>
    </xf>
    <xf numFmtId="0" fontId="19" fillId="3" borderId="0" xfId="0" applyFont="1" applyFill="1" applyAlignment="1">
      <alignment horizontal="left" vertical="center"/>
    </xf>
    <xf numFmtId="0" fontId="15" fillId="0" borderId="0" xfId="0" applyFont="1" applyAlignment="1">
      <alignment horizontal="left" vertical="top" wrapText="1"/>
    </xf>
    <xf numFmtId="0" fontId="15" fillId="0" borderId="4" xfId="0" applyFont="1" applyBorder="1" applyAlignment="1">
      <alignment horizontal="left" vertical="top" wrapText="1"/>
    </xf>
    <xf numFmtId="0" fontId="15" fillId="0" borderId="31" xfId="0" applyFont="1" applyBorder="1" applyAlignment="1">
      <alignment horizontal="center" vertical="center" wrapText="1"/>
    </xf>
    <xf numFmtId="0" fontId="15" fillId="0" borderId="13" xfId="0" applyFont="1" applyBorder="1" applyAlignment="1">
      <alignment horizontal="center"/>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2" borderId="47" xfId="0" applyFont="1" applyFill="1"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15" fillId="2" borderId="48" xfId="0" applyFont="1" applyFill="1" applyBorder="1" applyAlignment="1" applyProtection="1">
      <alignment horizontal="left" vertical="center" wrapText="1"/>
      <protection locked="0"/>
    </xf>
    <xf numFmtId="0" fontId="0" fillId="0" borderId="58" xfId="0" applyBorder="1" applyAlignment="1" applyProtection="1">
      <alignment horizontal="left" vertical="center" wrapText="1"/>
      <protection locked="0"/>
    </xf>
    <xf numFmtId="0" fontId="27" fillId="0" borderId="0" xfId="0" applyFont="1" applyAlignment="1">
      <alignment horizontal="center" vertical="center" wrapText="1"/>
    </xf>
    <xf numFmtId="0" fontId="14" fillId="2" borderId="29" xfId="0" applyFont="1" applyFill="1" applyBorder="1" applyAlignment="1" applyProtection="1">
      <alignment horizontal="left" vertical="center" wrapText="1"/>
      <protection locked="0"/>
    </xf>
    <xf numFmtId="0" fontId="14" fillId="2" borderId="41" xfId="0" applyFont="1" applyFill="1" applyBorder="1" applyAlignment="1" applyProtection="1">
      <alignment horizontal="left" vertical="center" wrapText="1"/>
      <protection locked="0"/>
    </xf>
    <xf numFmtId="0" fontId="15" fillId="3" borderId="0" xfId="0" applyFont="1" applyFill="1" applyAlignment="1">
      <alignment horizontal="right" vertical="center" wrapText="1"/>
    </xf>
    <xf numFmtId="0" fontId="15" fillId="3" borderId="33" xfId="0" applyFont="1" applyFill="1" applyBorder="1" applyAlignment="1">
      <alignment horizontal="left" vertical="center" wrapText="1"/>
    </xf>
    <xf numFmtId="0" fontId="15" fillId="0" borderId="36" xfId="0" applyFont="1" applyBorder="1" applyAlignment="1">
      <alignment horizontal="left" vertical="center" wrapText="1"/>
    </xf>
    <xf numFmtId="0" fontId="15" fillId="2" borderId="20" xfId="0" applyFont="1" applyFill="1" applyBorder="1" applyAlignment="1" applyProtection="1">
      <alignment horizontal="left" vertical="center" wrapText="1"/>
      <protection locked="0"/>
    </xf>
    <xf numFmtId="0" fontId="15" fillId="2" borderId="22" xfId="0" applyFont="1" applyFill="1" applyBorder="1" applyAlignment="1" applyProtection="1">
      <alignment horizontal="left" vertical="center" wrapText="1"/>
      <protection locked="0"/>
    </xf>
    <xf numFmtId="0" fontId="15" fillId="2" borderId="70" xfId="0" applyFont="1" applyFill="1" applyBorder="1" applyAlignment="1" applyProtection="1">
      <alignment horizontal="left" vertical="center" wrapText="1"/>
      <protection locked="0"/>
    </xf>
    <xf numFmtId="0" fontId="15" fillId="2" borderId="58" xfId="0" applyFont="1" applyFill="1" applyBorder="1" applyAlignment="1" applyProtection="1">
      <alignment horizontal="left" vertical="center" wrapText="1"/>
      <protection locked="0"/>
    </xf>
    <xf numFmtId="0" fontId="14" fillId="0" borderId="31" xfId="0" applyFont="1" applyBorder="1" applyAlignment="1">
      <alignment horizontal="left" vertical="center" wrapText="1"/>
    </xf>
    <xf numFmtId="0" fontId="14" fillId="0" borderId="13" xfId="0" applyFont="1" applyBorder="1" applyAlignment="1">
      <alignment horizontal="left" vertical="center" wrapText="1"/>
    </xf>
    <xf numFmtId="0" fontId="14" fillId="0" borderId="20" xfId="0" applyFont="1" applyBorder="1" applyAlignment="1">
      <alignment horizontal="left" vertical="center" wrapText="1"/>
    </xf>
    <xf numFmtId="0" fontId="14" fillId="0" borderId="22" xfId="0" applyFont="1" applyBorder="1" applyAlignment="1">
      <alignment horizontal="left" vertical="center" wrapText="1"/>
    </xf>
    <xf numFmtId="0" fontId="15" fillId="2" borderId="27" xfId="0" applyFont="1" applyFill="1" applyBorder="1" applyAlignment="1" applyProtection="1">
      <alignment horizontal="left" vertical="center" wrapText="1"/>
      <protection locked="0"/>
    </xf>
    <xf numFmtId="0" fontId="15" fillId="2" borderId="40" xfId="0" applyFont="1" applyFill="1" applyBorder="1" applyAlignment="1" applyProtection="1">
      <alignment horizontal="left" vertical="center" wrapText="1"/>
      <protection locked="0"/>
    </xf>
    <xf numFmtId="0" fontId="19" fillId="3" borderId="0" xfId="0" applyFont="1" applyFill="1" applyAlignment="1">
      <alignment horizontal="left" vertical="center" wrapText="1"/>
    </xf>
    <xf numFmtId="0" fontId="14" fillId="3" borderId="0" xfId="0" applyFont="1" applyFill="1" applyAlignment="1">
      <alignment horizontal="left" vertical="center" wrapText="1"/>
    </xf>
    <xf numFmtId="0" fontId="15" fillId="2" borderId="37" xfId="0" applyFont="1" applyFill="1" applyBorder="1" applyAlignment="1" applyProtection="1">
      <alignment horizontal="left" vertical="top" wrapText="1"/>
      <protection locked="0"/>
    </xf>
    <xf numFmtId="0" fontId="15" fillId="2" borderId="22" xfId="0" applyFont="1" applyFill="1" applyBorder="1" applyAlignment="1" applyProtection="1">
      <alignment horizontal="left" vertical="top" wrapText="1"/>
      <protection locked="0"/>
    </xf>
    <xf numFmtId="0" fontId="15" fillId="2" borderId="27" xfId="0" applyFont="1" applyFill="1" applyBorder="1" applyAlignment="1" applyProtection="1">
      <alignment horizontal="left" vertical="top" wrapText="1"/>
      <protection locked="0"/>
    </xf>
    <xf numFmtId="0" fontId="15" fillId="2" borderId="40" xfId="0" applyFont="1" applyFill="1" applyBorder="1" applyAlignment="1" applyProtection="1">
      <alignment horizontal="left" vertical="top" wrapText="1"/>
      <protection locked="0"/>
    </xf>
    <xf numFmtId="0" fontId="14" fillId="0" borderId="31" xfId="0" applyFont="1" applyBorder="1" applyAlignment="1">
      <alignment horizontal="left" vertical="center"/>
    </xf>
    <xf numFmtId="0" fontId="14" fillId="0" borderId="12" xfId="0" applyFont="1" applyBorder="1"/>
    <xf numFmtId="0" fontId="14" fillId="0" borderId="13" xfId="0" applyFont="1" applyBorder="1"/>
    <xf numFmtId="0" fontId="15" fillId="2" borderId="71" xfId="0" applyFont="1" applyFill="1" applyBorder="1" applyAlignment="1" applyProtection="1">
      <alignment horizontal="left" vertical="center" wrapText="1"/>
      <protection locked="0"/>
    </xf>
    <xf numFmtId="0" fontId="40" fillId="3" borderId="9" xfId="0" applyFont="1" applyFill="1" applyBorder="1" applyAlignment="1" applyProtection="1">
      <alignment horizontal="center" vertical="center" wrapText="1"/>
      <protection locked="0"/>
    </xf>
    <xf numFmtId="3" fontId="14" fillId="17" borderId="44" xfId="0" applyNumberFormat="1" applyFont="1" applyFill="1" applyBorder="1" applyAlignment="1" applyProtection="1">
      <alignment horizontal="center" vertical="center" wrapText="1"/>
      <protection locked="0"/>
    </xf>
    <xf numFmtId="3" fontId="14" fillId="17" borderId="67" xfId="0" applyNumberFormat="1" applyFont="1" applyFill="1" applyBorder="1" applyAlignment="1" applyProtection="1">
      <alignment horizontal="center" vertical="center" wrapText="1"/>
      <protection locked="0"/>
    </xf>
    <xf numFmtId="3" fontId="14" fillId="17" borderId="66" xfId="0" applyNumberFormat="1" applyFont="1" applyFill="1" applyBorder="1" applyAlignment="1" applyProtection="1">
      <alignment horizontal="center" vertical="center" wrapText="1"/>
      <protection locked="0"/>
    </xf>
    <xf numFmtId="0" fontId="46" fillId="5" borderId="89" xfId="0" applyFont="1" applyFill="1" applyBorder="1" applyAlignment="1">
      <alignment vertical="center"/>
    </xf>
    <xf numFmtId="0" fontId="41" fillId="0" borderId="0" xfId="0" applyFont="1" applyAlignment="1">
      <alignment vertical="center"/>
    </xf>
    <xf numFmtId="0" fontId="41" fillId="0" borderId="4" xfId="0" applyFont="1" applyBorder="1" applyAlignment="1">
      <alignment vertical="center"/>
    </xf>
    <xf numFmtId="0" fontId="15" fillId="4" borderId="10" xfId="0" quotePrefix="1" applyFont="1" applyFill="1" applyBorder="1" applyAlignment="1">
      <alignment horizontal="center" vertical="center"/>
    </xf>
    <xf numFmtId="0" fontId="15" fillId="0" borderId="10" xfId="0" applyFont="1" applyBorder="1" applyAlignment="1">
      <alignment vertical="center"/>
    </xf>
    <xf numFmtId="0" fontId="15" fillId="0" borderId="6" xfId="0" applyFont="1" applyBorder="1" applyAlignment="1">
      <alignment vertical="center"/>
    </xf>
    <xf numFmtId="0" fontId="15" fillId="0" borderId="20" xfId="0" applyFont="1" applyBorder="1" applyAlignment="1">
      <alignment horizontal="left" vertical="center"/>
    </xf>
    <xf numFmtId="0" fontId="15" fillId="0" borderId="39" xfId="0" applyFont="1" applyBorder="1" applyAlignment="1">
      <alignment horizontal="left" vertical="center"/>
    </xf>
    <xf numFmtId="0" fontId="15" fillId="10" borderId="48" xfId="0" applyFont="1" applyFill="1" applyBorder="1" applyAlignment="1" applyProtection="1">
      <alignment horizontal="center"/>
      <protection locked="0"/>
    </xf>
    <xf numFmtId="0" fontId="15" fillId="10" borderId="71" xfId="0" applyFont="1" applyFill="1" applyBorder="1" applyAlignment="1" applyProtection="1">
      <alignment horizontal="center"/>
      <protection locked="0"/>
    </xf>
    <xf numFmtId="0" fontId="15" fillId="11" borderId="71" xfId="0" applyFont="1" applyFill="1" applyBorder="1" applyAlignment="1" applyProtection="1">
      <alignment horizontal="center"/>
      <protection locked="0"/>
    </xf>
    <xf numFmtId="0" fontId="15" fillId="11" borderId="53" xfId="0" applyFont="1" applyFill="1" applyBorder="1" applyAlignment="1" applyProtection="1">
      <alignment horizontal="center"/>
      <protection locked="0"/>
    </xf>
    <xf numFmtId="0" fontId="15" fillId="13" borderId="48" xfId="0" applyFont="1" applyFill="1" applyBorder="1" applyAlignment="1">
      <alignment horizontal="center"/>
    </xf>
    <xf numFmtId="0" fontId="15" fillId="13" borderId="71" xfId="0" applyFont="1" applyFill="1" applyBorder="1" applyAlignment="1">
      <alignment horizontal="center"/>
    </xf>
    <xf numFmtId="0" fontId="15" fillId="13" borderId="53" xfId="0" applyFont="1" applyFill="1" applyBorder="1" applyAlignment="1">
      <alignment horizontal="center"/>
    </xf>
    <xf numFmtId="0" fontId="14" fillId="15" borderId="12" xfId="0" applyFont="1" applyFill="1" applyBorder="1" applyAlignment="1">
      <alignment horizontal="center"/>
    </xf>
    <xf numFmtId="0" fontId="15" fillId="0" borderId="31" xfId="0" applyFont="1" applyBorder="1" applyAlignment="1">
      <alignment horizontal="left" vertical="center"/>
    </xf>
    <xf numFmtId="0" fontId="15" fillId="0" borderId="50" xfId="0" applyFont="1" applyBorder="1" applyAlignment="1">
      <alignment horizontal="left" vertical="center"/>
    </xf>
    <xf numFmtId="0" fontId="15" fillId="0" borderId="70" xfId="0" applyFont="1" applyBorder="1" applyAlignment="1">
      <alignment horizontal="left" vertical="center"/>
    </xf>
    <xf numFmtId="0" fontId="15" fillId="0" borderId="53" xfId="0" applyFont="1" applyBorder="1" applyAlignment="1">
      <alignment horizontal="left" vertical="center"/>
    </xf>
    <xf numFmtId="0" fontId="15" fillId="0" borderId="9" xfId="0" applyFont="1" applyBorder="1" applyAlignment="1">
      <alignment horizontal="left" vertical="center" wrapText="1"/>
    </xf>
    <xf numFmtId="0" fontId="15" fillId="0" borderId="9" xfId="0" applyFont="1" applyBorder="1" applyAlignment="1">
      <alignment horizontal="left" vertical="center"/>
    </xf>
    <xf numFmtId="0" fontId="15" fillId="0" borderId="2" xfId="0" applyFont="1" applyBorder="1" applyAlignment="1">
      <alignment horizontal="left" vertical="center"/>
    </xf>
    <xf numFmtId="1" fontId="15" fillId="0" borderId="8" xfId="0" applyNumberFormat="1" applyFont="1" applyBorder="1" applyAlignment="1">
      <alignment horizontal="left" vertical="center" wrapText="1"/>
    </xf>
    <xf numFmtId="0" fontId="15" fillId="0" borderId="9" xfId="0" applyFont="1" applyBorder="1" applyAlignment="1">
      <alignment vertical="center"/>
    </xf>
    <xf numFmtId="0" fontId="15" fillId="0" borderId="2" xfId="0" applyFont="1" applyBorder="1" applyAlignment="1">
      <alignment vertical="center"/>
    </xf>
    <xf numFmtId="0" fontId="15" fillId="0" borderId="11" xfId="0" applyFont="1" applyBorder="1" applyAlignment="1">
      <alignment horizontal="left" vertical="center"/>
    </xf>
    <xf numFmtId="0" fontId="15" fillId="0" borderId="0" xfId="0" applyFont="1" applyAlignment="1">
      <alignment horizontal="left" vertical="center"/>
    </xf>
    <xf numFmtId="0" fontId="15" fillId="0" borderId="0" xfId="0" applyFont="1" applyAlignment="1">
      <alignment vertical="center"/>
    </xf>
    <xf numFmtId="0" fontId="15" fillId="0" borderId="4" xfId="0" applyFont="1" applyBorder="1" applyAlignment="1">
      <alignment vertical="center"/>
    </xf>
    <xf numFmtId="0" fontId="15" fillId="0" borderId="11" xfId="0" applyFont="1" applyBorder="1" applyAlignment="1">
      <alignment vertical="center"/>
    </xf>
    <xf numFmtId="0" fontId="15" fillId="0" borderId="7" xfId="0" applyFont="1" applyBorder="1" applyAlignment="1">
      <alignment vertical="center"/>
    </xf>
    <xf numFmtId="0" fontId="15" fillId="2" borderId="48" xfId="0" applyFont="1" applyFill="1" applyBorder="1" applyAlignment="1" applyProtection="1">
      <alignment horizontal="center"/>
      <protection locked="0"/>
    </xf>
    <xf numFmtId="0" fontId="15" fillId="2" borderId="71" xfId="0" applyFont="1" applyFill="1" applyBorder="1" applyAlignment="1" applyProtection="1">
      <alignment horizontal="center"/>
      <protection locked="0"/>
    </xf>
    <xf numFmtId="0" fontId="15" fillId="2" borderId="53" xfId="0" applyFont="1" applyFill="1" applyBorder="1" applyAlignment="1" applyProtection="1">
      <alignment horizontal="center"/>
      <protection locked="0"/>
    </xf>
    <xf numFmtId="0" fontId="14" fillId="0" borderId="67" xfId="0" applyFont="1" applyBorder="1" applyAlignment="1">
      <alignment horizontal="left" vertical="center" wrapText="1"/>
    </xf>
    <xf numFmtId="0" fontId="14" fillId="0" borderId="59" xfId="0" applyFont="1" applyBorder="1" applyAlignment="1">
      <alignment horizontal="left" vertical="center" wrapText="1"/>
    </xf>
    <xf numFmtId="1" fontId="14" fillId="6" borderId="8" xfId="0" applyNumberFormat="1" applyFont="1" applyFill="1" applyBorder="1" applyAlignment="1">
      <alignment horizontal="left" wrapText="1"/>
    </xf>
    <xf numFmtId="0" fontId="15" fillId="6" borderId="9" xfId="0" applyFont="1" applyFill="1" applyBorder="1" applyAlignment="1">
      <alignment horizontal="left"/>
    </xf>
    <xf numFmtId="0" fontId="14" fillId="6" borderId="0" xfId="0" applyFont="1" applyFill="1" applyAlignment="1">
      <alignment horizontal="center"/>
    </xf>
    <xf numFmtId="0" fontId="15" fillId="9" borderId="48" xfId="0" applyFont="1" applyFill="1" applyBorder="1" applyAlignment="1">
      <alignment horizontal="center"/>
    </xf>
    <xf numFmtId="0" fontId="15" fillId="0" borderId="71" xfId="0" applyFont="1" applyBorder="1" applyAlignment="1">
      <alignment horizontal="center"/>
    </xf>
    <xf numFmtId="0" fontId="15" fillId="0" borderId="53" xfId="0" applyFont="1" applyBorder="1" applyAlignment="1">
      <alignment horizontal="center"/>
    </xf>
    <xf numFmtId="0" fontId="15" fillId="6" borderId="37" xfId="0" applyFont="1" applyFill="1" applyBorder="1" applyAlignment="1">
      <alignment horizontal="center"/>
    </xf>
    <xf numFmtId="0" fontId="15" fillId="6" borderId="21" xfId="0" applyFont="1" applyFill="1" applyBorder="1" applyAlignment="1">
      <alignment horizontal="center"/>
    </xf>
    <xf numFmtId="0" fontId="15" fillId="0" borderId="22" xfId="0" applyFont="1" applyBorder="1" applyAlignment="1">
      <alignment horizontal="center"/>
    </xf>
    <xf numFmtId="0" fontId="15" fillId="8" borderId="48" xfId="0" applyFont="1" applyFill="1" applyBorder="1" applyAlignment="1">
      <alignment horizontal="center"/>
    </xf>
    <xf numFmtId="3" fontId="14" fillId="6" borderId="71" xfId="0" applyNumberFormat="1" applyFont="1" applyFill="1" applyBorder="1" applyAlignment="1">
      <alignment horizontal="center"/>
    </xf>
    <xf numFmtId="0" fontId="14" fillId="6" borderId="71" xfId="0" applyFont="1" applyFill="1" applyBorder="1" applyAlignment="1">
      <alignment horizontal="center"/>
    </xf>
    <xf numFmtId="0" fontId="15" fillId="0" borderId="58" xfId="0" applyFont="1" applyBorder="1" applyAlignment="1">
      <alignment horizontal="center"/>
    </xf>
    <xf numFmtId="0" fontId="15" fillId="17" borderId="48" xfId="0" applyFont="1" applyFill="1" applyBorder="1" applyAlignment="1">
      <alignment horizontal="center"/>
    </xf>
    <xf numFmtId="0" fontId="15" fillId="17" borderId="71" xfId="0" applyFont="1" applyFill="1" applyBorder="1" applyAlignment="1">
      <alignment horizontal="center"/>
    </xf>
    <xf numFmtId="0" fontId="15" fillId="17" borderId="53" xfId="0" applyFont="1" applyFill="1" applyBorder="1" applyAlignment="1">
      <alignment horizontal="center"/>
    </xf>
    <xf numFmtId="0" fontId="14" fillId="6" borderId="9" xfId="0" applyFont="1" applyFill="1" applyBorder="1" applyAlignment="1">
      <alignment horizontal="center"/>
    </xf>
    <xf numFmtId="0" fontId="14" fillId="6" borderId="2" xfId="0" applyFont="1" applyFill="1" applyBorder="1" applyAlignment="1">
      <alignment horizontal="center"/>
    </xf>
    <xf numFmtId="3" fontId="14" fillId="15" borderId="71" xfId="0" applyNumberFormat="1" applyFont="1" applyFill="1" applyBorder="1" applyAlignment="1" applyProtection="1">
      <alignment horizontal="center"/>
      <protection locked="0"/>
    </xf>
    <xf numFmtId="0" fontId="14" fillId="15" borderId="58" xfId="0" applyFont="1" applyFill="1" applyBorder="1" applyAlignment="1" applyProtection="1">
      <alignment horizontal="center"/>
      <protection locked="0"/>
    </xf>
    <xf numFmtId="0" fontId="14" fillId="15" borderId="71" xfId="0" applyFont="1" applyFill="1" applyBorder="1" applyAlignment="1">
      <alignment horizontal="center"/>
    </xf>
    <xf numFmtId="0" fontId="15" fillId="15" borderId="37" xfId="0" applyFont="1" applyFill="1" applyBorder="1" applyAlignment="1">
      <alignment horizontal="center"/>
    </xf>
    <xf numFmtId="0" fontId="15" fillId="15" borderId="21" xfId="0" applyFont="1" applyFill="1" applyBorder="1" applyAlignment="1">
      <alignment horizontal="center"/>
    </xf>
    <xf numFmtId="0" fontId="15" fillId="12" borderId="37" xfId="0" applyFont="1" applyFill="1" applyBorder="1" applyAlignment="1">
      <alignment horizontal="center"/>
    </xf>
    <xf numFmtId="0" fontId="15" fillId="12" borderId="21" xfId="0" applyFont="1" applyFill="1" applyBorder="1" applyAlignment="1">
      <alignment horizontal="center"/>
    </xf>
    <xf numFmtId="0" fontId="15" fillId="0" borderId="21" xfId="0" applyFont="1" applyBorder="1" applyAlignment="1">
      <alignment horizontal="center"/>
    </xf>
    <xf numFmtId="0" fontId="15" fillId="6" borderId="44" xfId="0" applyFont="1" applyFill="1" applyBorder="1" applyAlignment="1" applyProtection="1">
      <alignment horizontal="left" vertical="center" wrapText="1"/>
      <protection locked="0"/>
    </xf>
    <xf numFmtId="0" fontId="15" fillId="0" borderId="59" xfId="0" applyFont="1" applyBorder="1" applyAlignment="1" applyProtection="1">
      <alignment horizontal="left" vertical="center" wrapText="1"/>
      <protection locked="0"/>
    </xf>
    <xf numFmtId="0" fontId="15" fillId="0" borderId="0" xfId="0" applyFont="1" applyAlignment="1">
      <alignment horizontal="left" vertical="center" wrapText="1"/>
    </xf>
    <xf numFmtId="0" fontId="15" fillId="0" borderId="26" xfId="0" applyFont="1" applyBorder="1" applyAlignment="1">
      <alignment horizontal="left" vertical="center"/>
    </xf>
    <xf numFmtId="0" fontId="15" fillId="0" borderId="27" xfId="0" applyFont="1" applyBorder="1"/>
    <xf numFmtId="3" fontId="14" fillId="12" borderId="10" xfId="0" applyNumberFormat="1" applyFont="1" applyFill="1" applyBorder="1" applyAlignment="1">
      <alignment horizontal="center"/>
    </xf>
    <xf numFmtId="0" fontId="15" fillId="0" borderId="6" xfId="0" applyFont="1" applyBorder="1"/>
    <xf numFmtId="0" fontId="14" fillId="12" borderId="10" xfId="0" applyFont="1" applyFill="1" applyBorder="1" applyAlignment="1">
      <alignment horizontal="center"/>
    </xf>
    <xf numFmtId="0" fontId="15" fillId="0" borderId="28" xfId="0" applyFont="1" applyBorder="1" applyAlignment="1">
      <alignment horizontal="left" vertical="center"/>
    </xf>
    <xf numFmtId="0" fontId="15" fillId="0" borderId="29" xfId="0" applyFont="1" applyBorder="1"/>
    <xf numFmtId="0" fontId="15" fillId="12" borderId="39" xfId="0" applyFont="1" applyFill="1" applyBorder="1" applyAlignment="1">
      <alignment horizontal="center"/>
    </xf>
    <xf numFmtId="0" fontId="14" fillId="12" borderId="9" xfId="0" applyFont="1" applyFill="1" applyBorder="1" applyAlignment="1">
      <alignment horizontal="center"/>
    </xf>
    <xf numFmtId="0" fontId="15" fillId="12" borderId="9" xfId="0" applyFont="1" applyFill="1" applyBorder="1" applyAlignment="1">
      <alignment horizontal="center"/>
    </xf>
    <xf numFmtId="0" fontId="15" fillId="0" borderId="9" xfId="0" applyFont="1" applyBorder="1"/>
    <xf numFmtId="0" fontId="15" fillId="0" borderId="2" xfId="0" applyFont="1" applyBorder="1"/>
    <xf numFmtId="0" fontId="49" fillId="0" borderId="8" xfId="0" applyFont="1" applyBorder="1" applyAlignment="1">
      <alignment horizontal="left" vertical="top" wrapText="1"/>
    </xf>
    <xf numFmtId="0" fontId="47" fillId="0" borderId="9" xfId="0" applyFont="1" applyBorder="1" applyAlignment="1">
      <alignment horizontal="left" vertical="top"/>
    </xf>
    <xf numFmtId="0" fontId="47" fillId="0" borderId="2" xfId="0" applyFont="1" applyBorder="1" applyAlignment="1">
      <alignment horizontal="left" vertical="top"/>
    </xf>
    <xf numFmtId="0" fontId="47" fillId="0" borderId="11" xfId="0" applyFont="1" applyBorder="1" applyAlignment="1">
      <alignment horizontal="left"/>
    </xf>
    <xf numFmtId="0" fontId="47" fillId="0" borderId="0" xfId="0" applyFont="1" applyAlignment="1">
      <alignment horizontal="left"/>
    </xf>
    <xf numFmtId="0" fontId="47" fillId="0" borderId="4" xfId="0" applyFont="1" applyBorder="1" applyAlignment="1">
      <alignment horizontal="left"/>
    </xf>
    <xf numFmtId="0" fontId="47" fillId="0" borderId="7" xfId="0" applyFont="1" applyBorder="1" applyAlignment="1">
      <alignment horizontal="left"/>
    </xf>
    <xf numFmtId="0" fontId="47" fillId="0" borderId="10" xfId="0" applyFont="1" applyBorder="1" applyAlignment="1">
      <alignment horizontal="left"/>
    </xf>
    <xf numFmtId="0" fontId="47" fillId="0" borderId="6" xfId="0" applyFont="1" applyBorder="1" applyAlignment="1">
      <alignment horizontal="left"/>
    </xf>
    <xf numFmtId="0" fontId="15" fillId="3" borderId="0" xfId="0" applyFont="1" applyFill="1" applyAlignment="1">
      <alignment horizontal="left" vertical="center" wrapText="1"/>
    </xf>
    <xf numFmtId="0" fontId="0" fillId="3" borderId="0" xfId="0" applyFill="1" applyAlignment="1">
      <alignment horizontal="left"/>
    </xf>
    <xf numFmtId="0" fontId="15" fillId="3" borderId="42" xfId="0" applyFont="1" applyFill="1" applyBorder="1" applyAlignment="1">
      <alignment horizontal="left" vertical="center" wrapText="1"/>
    </xf>
    <xf numFmtId="0" fontId="0" fillId="3" borderId="43" xfId="0" applyFill="1" applyBorder="1" applyAlignment="1">
      <alignment horizontal="left"/>
    </xf>
    <xf numFmtId="170" fontId="15" fillId="20" borderId="0" xfId="2" applyNumberFormat="1" applyFont="1" applyFill="1" applyBorder="1" applyAlignment="1" applyProtection="1">
      <alignment horizontal="center"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20" fillId="3" borderId="0" xfId="0" applyFont="1" applyFill="1" applyAlignment="1">
      <alignment horizontal="left" vertical="top" wrapText="1"/>
    </xf>
    <xf numFmtId="0" fontId="24" fillId="3" borderId="0" xfId="0" applyFont="1" applyFill="1" applyAlignment="1">
      <alignment horizontal="left" vertical="top" wrapText="1"/>
    </xf>
    <xf numFmtId="0" fontId="8" fillId="3" borderId="0" xfId="0" applyFont="1" applyFill="1" applyAlignment="1">
      <alignment horizontal="left" vertical="top" wrapText="1"/>
    </xf>
    <xf numFmtId="1" fontId="15" fillId="8" borderId="22" xfId="0" applyNumberFormat="1" applyFont="1" applyFill="1" applyBorder="1" applyAlignment="1">
      <alignment horizontal="center" vertical="center" textRotation="90"/>
    </xf>
    <xf numFmtId="1" fontId="15" fillId="8" borderId="58" xfId="0" applyNumberFormat="1" applyFont="1" applyFill="1" applyBorder="1" applyAlignment="1">
      <alignment horizontal="center" vertical="center" textRotation="90"/>
    </xf>
    <xf numFmtId="1" fontId="15" fillId="8" borderId="4" xfId="0" applyNumberFormat="1" applyFont="1" applyFill="1" applyBorder="1" applyAlignment="1">
      <alignment horizontal="center" vertical="center" textRotation="90" wrapText="1"/>
    </xf>
    <xf numFmtId="1" fontId="15" fillId="8" borderId="88" xfId="0" applyNumberFormat="1" applyFont="1" applyFill="1" applyBorder="1" applyAlignment="1">
      <alignment horizontal="center" vertical="center" textRotation="90" wrapText="1"/>
    </xf>
    <xf numFmtId="0" fontId="14" fillId="3" borderId="0" xfId="0" applyFont="1" applyFill="1" applyAlignment="1">
      <alignment horizontal="left" vertical="top" wrapText="1"/>
    </xf>
    <xf numFmtId="1" fontId="15" fillId="18" borderId="8" xfId="0" applyNumberFormat="1" applyFont="1" applyFill="1" applyBorder="1" applyAlignment="1">
      <alignment horizontal="left" vertical="center" textRotation="90" wrapText="1"/>
    </xf>
    <xf numFmtId="0" fontId="0" fillId="0" borderId="2" xfId="0" applyBorder="1" applyAlignment="1">
      <alignment horizontal="left" vertical="center" textRotation="90"/>
    </xf>
    <xf numFmtId="0" fontId="15" fillId="0" borderId="11" xfId="0" applyFont="1" applyBorder="1" applyAlignment="1">
      <alignment horizontal="left" vertical="center" textRotation="90"/>
    </xf>
    <xf numFmtId="0" fontId="0" fillId="0" borderId="4" xfId="0" applyBorder="1" applyAlignment="1">
      <alignment horizontal="left" vertical="center" textRotation="90"/>
    </xf>
    <xf numFmtId="0" fontId="15" fillId="0" borderId="7" xfId="0" applyFont="1" applyBorder="1" applyAlignment="1">
      <alignment horizontal="left" vertical="center" textRotation="90"/>
    </xf>
    <xf numFmtId="0" fontId="0" fillId="0" borderId="6" xfId="0" applyBorder="1" applyAlignment="1">
      <alignment horizontal="left" vertical="center" textRotation="90"/>
    </xf>
    <xf numFmtId="0" fontId="0" fillId="0" borderId="2" xfId="0" applyBorder="1" applyAlignment="1">
      <alignment horizontal="left" vertical="center" textRotation="90" wrapText="1"/>
    </xf>
    <xf numFmtId="0" fontId="15" fillId="0" borderId="11" xfId="0" applyFont="1" applyBorder="1" applyAlignment="1">
      <alignment horizontal="left" vertical="center" textRotation="90" wrapText="1"/>
    </xf>
    <xf numFmtId="0" fontId="0" fillId="0" borderId="4" xfId="0" applyBorder="1" applyAlignment="1">
      <alignment horizontal="left" vertical="center" textRotation="90" wrapText="1"/>
    </xf>
    <xf numFmtId="0" fontId="15" fillId="0" borderId="8" xfId="0" applyFont="1" applyBorder="1" applyAlignment="1">
      <alignment horizontal="left" vertical="center" textRotation="90"/>
    </xf>
    <xf numFmtId="1" fontId="15" fillId="8" borderId="11" xfId="0" applyNumberFormat="1" applyFont="1" applyFill="1" applyBorder="1" applyAlignment="1">
      <alignment horizontal="center" vertical="center" textRotation="90"/>
    </xf>
    <xf numFmtId="1" fontId="15" fillId="8" borderId="7" xfId="0" applyNumberFormat="1" applyFont="1" applyFill="1" applyBorder="1" applyAlignment="1">
      <alignment horizontal="center" vertical="center" textRotation="90"/>
    </xf>
    <xf numFmtId="0" fontId="13" fillId="37" borderId="0" xfId="0" applyFont="1" applyFill="1" applyAlignment="1" applyProtection="1">
      <alignment horizontal="left" vertical="center"/>
      <protection locked="0"/>
    </xf>
    <xf numFmtId="0" fontId="27" fillId="41" borderId="0" xfId="0" applyFont="1" applyFill="1" applyAlignment="1">
      <alignment horizontal="center" vertical="center" wrapText="1"/>
    </xf>
    <xf numFmtId="0" fontId="28" fillId="20" borderId="0" xfId="0" applyFont="1" applyFill="1" applyAlignment="1">
      <alignment horizontal="left" vertical="center" wrapText="1"/>
    </xf>
    <xf numFmtId="0" fontId="27" fillId="20" borderId="0" xfId="0" applyFont="1" applyFill="1" applyAlignment="1">
      <alignment horizontal="left" vertical="center" wrapText="1"/>
    </xf>
    <xf numFmtId="0" fontId="14" fillId="0" borderId="23" xfId="0" applyFont="1" applyBorder="1" applyAlignment="1">
      <alignment horizontal="left" vertical="center" wrapText="1"/>
    </xf>
    <xf numFmtId="0" fontId="14" fillId="0" borderId="25" xfId="0" applyFont="1" applyBorder="1" applyAlignment="1">
      <alignment horizontal="left" vertical="center" wrapText="1"/>
    </xf>
    <xf numFmtId="0" fontId="14" fillId="0" borderId="12" xfId="0" applyFont="1" applyBorder="1" applyAlignment="1">
      <alignment horizontal="left" vertical="center" wrapText="1"/>
    </xf>
    <xf numFmtId="0" fontId="14" fillId="0" borderId="23"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25"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66" xfId="0" applyFont="1" applyBorder="1" applyAlignment="1">
      <alignment horizontal="center" vertical="center" wrapText="1"/>
    </xf>
    <xf numFmtId="0" fontId="15" fillId="0" borderId="72" xfId="0" quotePrefix="1" applyFont="1" applyBorder="1" applyAlignment="1">
      <alignment horizontal="center"/>
    </xf>
    <xf numFmtId="0" fontId="15" fillId="3" borderId="10"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15" fillId="0" borderId="10" xfId="0" applyFont="1" applyBorder="1" applyAlignment="1">
      <alignment horizontal="left" vertical="center" wrapText="1"/>
    </xf>
    <xf numFmtId="0" fontId="15" fillId="13" borderId="8" xfId="0" applyFont="1" applyFill="1" applyBorder="1" applyAlignment="1" applyProtection="1">
      <alignment horizontal="left" vertical="center" wrapText="1"/>
      <protection locked="0"/>
    </xf>
    <xf numFmtId="0" fontId="15" fillId="13" borderId="9" xfId="0" applyFont="1" applyFill="1" applyBorder="1" applyAlignment="1" applyProtection="1">
      <alignment horizontal="left" vertical="center" wrapText="1"/>
      <protection locked="0"/>
    </xf>
    <xf numFmtId="0" fontId="35" fillId="20" borderId="70" xfId="4" applyFont="1" applyFill="1" applyBorder="1" applyAlignment="1">
      <alignment horizontal="right"/>
    </xf>
    <xf numFmtId="0" fontId="0" fillId="0" borderId="71" xfId="0" applyBorder="1" applyAlignment="1">
      <alignment horizontal="right"/>
    </xf>
    <xf numFmtId="0" fontId="44" fillId="0" borderId="0" xfId="0" applyFont="1" applyAlignment="1">
      <alignment horizontal="left" vertical="center" wrapText="1"/>
    </xf>
    <xf numFmtId="0" fontId="44" fillId="0" borderId="0" xfId="0" applyFont="1" applyAlignment="1">
      <alignment horizontal="left" vertical="center"/>
    </xf>
    <xf numFmtId="0" fontId="15" fillId="0" borderId="0" xfId="4" applyFont="1" applyAlignment="1">
      <alignment horizontal="left"/>
    </xf>
    <xf numFmtId="0" fontId="15" fillId="0" borderId="0" xfId="4" applyFont="1" applyAlignment="1">
      <alignment horizontal="left" wrapText="1"/>
    </xf>
    <xf numFmtId="0" fontId="14" fillId="20" borderId="31" xfId="4" applyFont="1" applyFill="1" applyBorder="1"/>
    <xf numFmtId="0" fontId="33" fillId="20" borderId="12" xfId="4" applyFont="1" applyFill="1" applyBorder="1"/>
    <xf numFmtId="0" fontId="35" fillId="20" borderId="20" xfId="4" applyFont="1" applyFill="1" applyBorder="1" applyAlignment="1">
      <alignment horizontal="right"/>
    </xf>
    <xf numFmtId="0" fontId="36" fillId="20" borderId="21" xfId="4" applyFont="1" applyFill="1" applyBorder="1" applyAlignment="1">
      <alignment horizontal="right"/>
    </xf>
    <xf numFmtId="3" fontId="15" fillId="0" borderId="31" xfId="4" applyNumberFormat="1" applyFont="1" applyBorder="1" applyAlignment="1">
      <alignment horizontal="left" wrapText="1"/>
    </xf>
    <xf numFmtId="3" fontId="15" fillId="0" borderId="12" xfId="4" applyNumberFormat="1" applyFont="1" applyBorder="1" applyAlignment="1">
      <alignment horizontal="left"/>
    </xf>
    <xf numFmtId="0" fontId="14" fillId="20" borderId="61" xfId="4" applyFont="1" applyFill="1" applyBorder="1"/>
    <xf numFmtId="0" fontId="33" fillId="20" borderId="67" xfId="4" applyFont="1" applyFill="1" applyBorder="1"/>
    <xf numFmtId="3" fontId="15" fillId="0" borderId="20" xfId="4" applyNumberFormat="1" applyFont="1" applyBorder="1" applyAlignment="1">
      <alignment horizontal="left"/>
    </xf>
    <xf numFmtId="3" fontId="15" fillId="0" borderId="21" xfId="4" applyNumberFormat="1" applyFont="1" applyBorder="1" applyAlignment="1">
      <alignment horizontal="left"/>
    </xf>
    <xf numFmtId="0" fontId="36" fillId="20" borderId="71" xfId="4" applyFont="1" applyFill="1" applyBorder="1" applyAlignment="1">
      <alignment horizontal="right"/>
    </xf>
    <xf numFmtId="3" fontId="14" fillId="0" borderId="70" xfId="4" applyNumberFormat="1" applyFont="1" applyBorder="1" applyAlignment="1">
      <alignment horizontal="left"/>
    </xf>
    <xf numFmtId="3" fontId="14" fillId="0" borderId="71" xfId="4" applyNumberFormat="1" applyFont="1" applyBorder="1" applyAlignment="1">
      <alignment horizontal="left"/>
    </xf>
    <xf numFmtId="0" fontId="15" fillId="3" borderId="7" xfId="0" applyFont="1" applyFill="1" applyBorder="1" applyAlignment="1">
      <alignment horizontal="left" vertical="center"/>
    </xf>
    <xf numFmtId="0" fontId="15" fillId="3" borderId="10" xfId="0" applyFont="1" applyFill="1" applyBorder="1" applyAlignment="1">
      <alignment horizontal="left" vertical="center"/>
    </xf>
    <xf numFmtId="0" fontId="15" fillId="20" borderId="31" xfId="3" applyNumberFormat="1" applyFont="1" applyFill="1" applyBorder="1" applyAlignment="1" applyProtection="1">
      <alignment horizontal="left"/>
    </xf>
    <xf numFmtId="0" fontId="15" fillId="20" borderId="12" xfId="3" applyNumberFormat="1" applyFont="1" applyFill="1" applyBorder="1" applyAlignment="1" applyProtection="1">
      <alignment horizontal="left"/>
    </xf>
    <xf numFmtId="0" fontId="15" fillId="20" borderId="7" xfId="3" applyNumberFormat="1" applyFont="1" applyFill="1" applyBorder="1" applyAlignment="1" applyProtection="1">
      <alignment horizontal="left" vertical="top"/>
    </xf>
    <xf numFmtId="0" fontId="15" fillId="20" borderId="10" xfId="3" applyNumberFormat="1" applyFont="1" applyFill="1" applyBorder="1" applyAlignment="1" applyProtection="1">
      <alignment horizontal="left" vertical="top"/>
    </xf>
    <xf numFmtId="170" fontId="15" fillId="4" borderId="47" xfId="2" applyNumberFormat="1" applyFont="1" applyFill="1" applyBorder="1" applyAlignment="1" applyProtection="1">
      <alignment horizontal="left" vertical="center" wrapText="1"/>
      <protection locked="0"/>
    </xf>
    <xf numFmtId="0" fontId="15" fillId="19" borderId="12" xfId="0" applyFont="1" applyFill="1" applyBorder="1" applyAlignment="1" applyProtection="1">
      <alignment horizontal="left" vertical="center" wrapText="1"/>
      <protection locked="0"/>
    </xf>
    <xf numFmtId="0" fontId="15" fillId="19" borderId="13" xfId="0" applyFont="1" applyFill="1" applyBorder="1" applyAlignment="1" applyProtection="1">
      <alignment horizontal="left" vertical="center" wrapText="1"/>
      <protection locked="0"/>
    </xf>
    <xf numFmtId="1" fontId="15" fillId="5" borderId="1" xfId="0" applyNumberFormat="1" applyFont="1" applyFill="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1" fontId="15" fillId="5" borderId="46" xfId="0" applyNumberFormat="1" applyFont="1" applyFill="1" applyBorder="1" applyAlignment="1" applyProtection="1">
      <alignment horizontal="left" vertical="center" wrapText="1"/>
      <protection locked="0"/>
    </xf>
    <xf numFmtId="0" fontId="15" fillId="0" borderId="64" xfId="0" applyFont="1" applyBorder="1" applyAlignment="1" applyProtection="1">
      <alignment horizontal="left" vertical="center" wrapText="1"/>
      <protection locked="0"/>
    </xf>
    <xf numFmtId="0" fontId="15" fillId="0" borderId="65" xfId="0" applyFont="1" applyBorder="1" applyAlignment="1" applyProtection="1">
      <alignment horizontal="left" vertical="center" wrapText="1"/>
      <protection locked="0"/>
    </xf>
    <xf numFmtId="1" fontId="15" fillId="15" borderId="46" xfId="0" applyNumberFormat="1" applyFont="1" applyFill="1" applyBorder="1" applyAlignment="1">
      <alignment horizontal="center" vertical="center" textRotation="90" wrapText="1"/>
    </xf>
    <xf numFmtId="0" fontId="15" fillId="15" borderId="64" xfId="0" applyFont="1" applyFill="1" applyBorder="1" applyAlignment="1">
      <alignment horizontal="center" vertical="center" textRotation="90" wrapText="1"/>
    </xf>
    <xf numFmtId="0" fontId="15" fillId="15" borderId="65" xfId="0" applyFont="1" applyFill="1" applyBorder="1" applyAlignment="1">
      <alignment horizontal="center" vertical="center" textRotation="90" wrapText="1"/>
    </xf>
    <xf numFmtId="1" fontId="15" fillId="18" borderId="46" xfId="0" applyNumberFormat="1" applyFont="1" applyFill="1" applyBorder="1" applyAlignment="1">
      <alignment horizontal="left" vertical="center" textRotation="90" wrapText="1"/>
    </xf>
    <xf numFmtId="0" fontId="15" fillId="0" borderId="64" xfId="0" applyFont="1" applyBorder="1" applyAlignment="1">
      <alignment horizontal="left" vertical="center" textRotation="90" wrapText="1"/>
    </xf>
    <xf numFmtId="0" fontId="15" fillId="0" borderId="65" xfId="0" applyFont="1" applyBorder="1" applyAlignment="1">
      <alignment horizontal="left" vertical="center" textRotation="90" wrapText="1"/>
    </xf>
    <xf numFmtId="1" fontId="15" fillId="18" borderId="46" xfId="0" applyNumberFormat="1" applyFont="1" applyFill="1" applyBorder="1" applyAlignment="1">
      <alignment horizontal="left" vertical="center" textRotation="90"/>
    </xf>
    <xf numFmtId="1" fontId="15" fillId="18" borderId="64" xfId="0" applyNumberFormat="1" applyFont="1" applyFill="1" applyBorder="1" applyAlignment="1">
      <alignment horizontal="left" vertical="center" textRotation="90"/>
    </xf>
    <xf numFmtId="0" fontId="15" fillId="0" borderId="64" xfId="0" applyFont="1" applyBorder="1" applyAlignment="1">
      <alignment horizontal="left" vertical="center" textRotation="90"/>
    </xf>
    <xf numFmtId="0" fontId="15" fillId="0" borderId="65" xfId="0" applyFont="1" applyBorder="1" applyAlignment="1">
      <alignment horizontal="left" vertical="center" textRotation="90"/>
    </xf>
    <xf numFmtId="0" fontId="15" fillId="0" borderId="8" xfId="0" applyFont="1" applyBorder="1" applyAlignment="1">
      <alignment horizontal="left" vertical="center" wrapText="1"/>
    </xf>
    <xf numFmtId="0" fontId="15" fillId="0" borderId="2" xfId="0" applyFont="1" applyBorder="1" applyAlignment="1">
      <alignment horizontal="left" wrapText="1"/>
    </xf>
    <xf numFmtId="0" fontId="15" fillId="0" borderId="11" xfId="0" applyFont="1" applyBorder="1" applyAlignment="1">
      <alignment horizontal="left" wrapText="1"/>
    </xf>
    <xf numFmtId="0" fontId="15" fillId="0" borderId="4" xfId="0" applyFont="1" applyBorder="1" applyAlignment="1">
      <alignment horizontal="left" wrapText="1"/>
    </xf>
    <xf numFmtId="0" fontId="15" fillId="0" borderId="7" xfId="0" applyFont="1" applyBorder="1" applyAlignment="1">
      <alignment horizontal="left" wrapText="1"/>
    </xf>
    <xf numFmtId="0" fontId="15" fillId="0" borderId="6" xfId="0" applyFont="1" applyBorder="1" applyAlignment="1">
      <alignment horizontal="left" wrapText="1"/>
    </xf>
    <xf numFmtId="170" fontId="14" fillId="4" borderId="72" xfId="2" applyNumberFormat="1" applyFont="1" applyFill="1" applyBorder="1" applyAlignment="1" applyProtection="1">
      <alignment horizontal="left" vertical="center" wrapText="1"/>
    </xf>
    <xf numFmtId="0" fontId="15" fillId="4" borderId="9"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5" fillId="4" borderId="68" xfId="0" applyFont="1" applyFill="1" applyBorder="1" applyAlignment="1">
      <alignment horizontal="left" vertical="center" wrapText="1"/>
    </xf>
    <xf numFmtId="0" fontId="15" fillId="4" borderId="0" xfId="0" applyFont="1" applyFill="1" applyAlignment="1">
      <alignment horizontal="left" vertical="center" wrapText="1"/>
    </xf>
    <xf numFmtId="0" fontId="15" fillId="4" borderId="4" xfId="0" applyFont="1" applyFill="1" applyBorder="1" applyAlignment="1">
      <alignment horizontal="left" vertical="center" wrapText="1"/>
    </xf>
    <xf numFmtId="0" fontId="15" fillId="4" borderId="69" xfId="0" applyFont="1" applyFill="1" applyBorder="1" applyAlignment="1">
      <alignment horizontal="left" vertical="center" wrapText="1"/>
    </xf>
    <xf numFmtId="0" fontId="15" fillId="4" borderId="10" xfId="0" applyFont="1" applyFill="1" applyBorder="1" applyAlignment="1">
      <alignment horizontal="left" vertical="center" wrapText="1"/>
    </xf>
    <xf numFmtId="0" fontId="15" fillId="4" borderId="6" xfId="0" applyFont="1" applyFill="1" applyBorder="1" applyAlignment="1">
      <alignment horizontal="left" vertical="center" wrapText="1"/>
    </xf>
  </cellXfs>
  <cellStyles count="24">
    <cellStyle name="20% - Akzent1" xfId="6" xr:uid="{00000000-0005-0000-0000-000000000000}"/>
    <cellStyle name="20% - Akzent2" xfId="7" xr:uid="{00000000-0005-0000-0000-000001000000}"/>
    <cellStyle name="20% - Akzent3" xfId="8" xr:uid="{00000000-0005-0000-0000-000002000000}"/>
    <cellStyle name="20% - Akzent4" xfId="9" xr:uid="{00000000-0005-0000-0000-000003000000}"/>
    <cellStyle name="20% - Akzent5" xfId="10" xr:uid="{00000000-0005-0000-0000-000004000000}"/>
    <cellStyle name="20% - Akzent6" xfId="11" xr:uid="{00000000-0005-0000-0000-000005000000}"/>
    <cellStyle name="40% - Akzent1" xfId="12" xr:uid="{00000000-0005-0000-0000-000006000000}"/>
    <cellStyle name="40% - Akzent2" xfId="13" xr:uid="{00000000-0005-0000-0000-000007000000}"/>
    <cellStyle name="40% - Akzent3" xfId="14" xr:uid="{00000000-0005-0000-0000-000008000000}"/>
    <cellStyle name="40% - Akzent4" xfId="15" xr:uid="{00000000-0005-0000-0000-000009000000}"/>
    <cellStyle name="40% - Akzent5" xfId="16" xr:uid="{00000000-0005-0000-0000-00000A000000}"/>
    <cellStyle name="40% - Akzent6" xfId="17" xr:uid="{00000000-0005-0000-0000-00000B000000}"/>
    <cellStyle name="60% - Akzent1" xfId="18" xr:uid="{00000000-0005-0000-0000-00000C000000}"/>
    <cellStyle name="60% - Akzent2" xfId="19" xr:uid="{00000000-0005-0000-0000-00000D000000}"/>
    <cellStyle name="60% - Akzent3" xfId="20" xr:uid="{00000000-0005-0000-0000-00000E000000}"/>
    <cellStyle name="60% - Akzent4" xfId="21" xr:uid="{00000000-0005-0000-0000-00000F000000}"/>
    <cellStyle name="60% - Akzent5" xfId="22" xr:uid="{00000000-0005-0000-0000-000010000000}"/>
    <cellStyle name="60% - Akzent6" xfId="23" xr:uid="{00000000-0005-0000-0000-000011000000}"/>
    <cellStyle name="Euro" xfId="1" xr:uid="{00000000-0005-0000-0000-000012000000}"/>
    <cellStyle name="Euro 2" xfId="5" xr:uid="{00000000-0005-0000-0000-000013000000}"/>
    <cellStyle name="Komma" xfId="2" builtinId="3"/>
    <cellStyle name="Prozent" xfId="3" builtinId="5"/>
    <cellStyle name="Standard" xfId="0" builtinId="0"/>
    <cellStyle name="Standard 2" xfId="4" xr:uid="{00000000-0005-0000-0000-000017000000}"/>
  </cellStyles>
  <dxfs count="5">
    <dxf>
      <font>
        <condense val="0"/>
        <extend val="0"/>
        <color indexed="10"/>
      </font>
    </dxf>
    <dxf>
      <font>
        <color rgb="FF00B050"/>
      </font>
    </dxf>
    <dxf>
      <font>
        <color rgb="FFFF0000"/>
      </font>
    </dxf>
    <dxf>
      <font>
        <color rgb="FF9C0006"/>
      </font>
    </dxf>
    <dxf>
      <font>
        <condense val="0"/>
        <extend val="0"/>
        <color indexed="10"/>
      </font>
    </dxf>
  </dxfs>
  <tableStyles count="0" defaultTableStyle="TableStyleMedium9" defaultPivotStyle="PivotStyleLight16"/>
  <colors>
    <mruColors>
      <color rgb="FFCCFFFF"/>
      <color rgb="FFFF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Energiekosteneinsparung</c:v>
          </c:tx>
          <c:val>
            <c:numRef>
              <c:f>'Einspar-Entwickl'!$D$7:$O$7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F370-4525-A871-9A3BCE08CB33}"/>
            </c:ext>
          </c:extLst>
        </c:ser>
        <c:ser>
          <c:idx val="1"/>
          <c:order val="1"/>
          <c:tx>
            <c:v>Grundvergütung</c:v>
          </c:tx>
          <c:val>
            <c:numRef>
              <c:f>'Einspar-Entwickl'!$D$9:$O$9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F370-4525-A871-9A3BCE08CB33}"/>
            </c:ext>
          </c:extLst>
        </c:ser>
        <c:ser>
          <c:idx val="2"/>
          <c:order val="2"/>
          <c:tx>
            <c:v>Forfaitierter Betrag</c:v>
          </c:tx>
          <c:val>
            <c:numRef>
              <c:f>'Einspar-Entwickl'!$D$10:$O$10</c:f>
              <c:numCache>
                <c:formatCode>#,##0.00</c:formatCode>
                <c:ptCount val="12"/>
              </c:numCache>
            </c:numRef>
          </c:val>
          <c:smooth val="0"/>
          <c:extLst>
            <c:ext xmlns:c16="http://schemas.microsoft.com/office/drawing/2014/chart" uri="{C3380CC4-5D6E-409C-BE32-E72D297353CC}">
              <c16:uniqueId val="{00000002-F370-4525-A871-9A3BCE08CB33}"/>
            </c:ext>
          </c:extLst>
        </c:ser>
        <c:dLbls>
          <c:showLegendKey val="0"/>
          <c:showVal val="0"/>
          <c:showCatName val="0"/>
          <c:showSerName val="0"/>
          <c:showPercent val="0"/>
          <c:showBubbleSize val="0"/>
        </c:dLbls>
        <c:marker val="1"/>
        <c:smooth val="0"/>
        <c:axId val="178659712"/>
        <c:axId val="178661248"/>
      </c:lineChart>
      <c:catAx>
        <c:axId val="178659712"/>
        <c:scaling>
          <c:orientation val="minMax"/>
        </c:scaling>
        <c:delete val="0"/>
        <c:axPos val="b"/>
        <c:majorTickMark val="out"/>
        <c:minorTickMark val="none"/>
        <c:tickLblPos val="nextTo"/>
        <c:crossAx val="178661248"/>
        <c:crosses val="autoZero"/>
        <c:auto val="1"/>
        <c:lblAlgn val="ctr"/>
        <c:lblOffset val="100"/>
        <c:noMultiLvlLbl val="0"/>
      </c:catAx>
      <c:valAx>
        <c:axId val="178661248"/>
        <c:scaling>
          <c:orientation val="minMax"/>
        </c:scaling>
        <c:delete val="0"/>
        <c:axPos val="l"/>
        <c:majorGridlines/>
        <c:numFmt formatCode="#,##0.00" sourceLinked="1"/>
        <c:majorTickMark val="out"/>
        <c:minorTickMark val="none"/>
        <c:tickLblPos val="nextTo"/>
        <c:crossAx val="17865971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Energiekosteneinsparung</c:v>
          </c:tx>
          <c:val>
            <c:numRef>
              <c:f>'Einspar-Entwickl'!$D$7:$O$7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8BB5-4F40-B603-6286D0EA5530}"/>
            </c:ext>
          </c:extLst>
        </c:ser>
        <c:ser>
          <c:idx val="1"/>
          <c:order val="1"/>
          <c:tx>
            <c:v>Grundvergütung</c:v>
          </c:tx>
          <c:val>
            <c:numRef>
              <c:f>'Einspar-Entwickl'!$D$9:$O$9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8BB5-4F40-B603-6286D0EA5530}"/>
            </c:ext>
          </c:extLst>
        </c:ser>
        <c:ser>
          <c:idx val="2"/>
          <c:order val="2"/>
          <c:tx>
            <c:v>Forfaitierter Betrag</c:v>
          </c:tx>
          <c:val>
            <c:numRef>
              <c:f>'Einspar-Entwickl'!$D$10:$O$10</c:f>
              <c:numCache>
                <c:formatCode>#,##0.00</c:formatCode>
                <c:ptCount val="12"/>
              </c:numCache>
            </c:numRef>
          </c:val>
          <c:smooth val="0"/>
          <c:extLst>
            <c:ext xmlns:c16="http://schemas.microsoft.com/office/drawing/2014/chart" uri="{C3380CC4-5D6E-409C-BE32-E72D297353CC}">
              <c16:uniqueId val="{00000002-8BB5-4F40-B603-6286D0EA5530}"/>
            </c:ext>
          </c:extLst>
        </c:ser>
        <c:dLbls>
          <c:showLegendKey val="0"/>
          <c:showVal val="0"/>
          <c:showCatName val="0"/>
          <c:showSerName val="0"/>
          <c:showPercent val="0"/>
          <c:showBubbleSize val="0"/>
        </c:dLbls>
        <c:marker val="1"/>
        <c:smooth val="0"/>
        <c:axId val="180957184"/>
        <c:axId val="180958720"/>
      </c:lineChart>
      <c:catAx>
        <c:axId val="180957184"/>
        <c:scaling>
          <c:orientation val="minMax"/>
        </c:scaling>
        <c:delete val="0"/>
        <c:axPos val="b"/>
        <c:majorTickMark val="out"/>
        <c:minorTickMark val="none"/>
        <c:tickLblPos val="nextTo"/>
        <c:crossAx val="180958720"/>
        <c:crosses val="autoZero"/>
        <c:auto val="1"/>
        <c:lblAlgn val="ctr"/>
        <c:lblOffset val="100"/>
        <c:noMultiLvlLbl val="0"/>
      </c:catAx>
      <c:valAx>
        <c:axId val="180958720"/>
        <c:scaling>
          <c:orientation val="minMax"/>
        </c:scaling>
        <c:delete val="0"/>
        <c:axPos val="l"/>
        <c:majorGridlines/>
        <c:numFmt formatCode="#,##0.00" sourceLinked="1"/>
        <c:majorTickMark val="out"/>
        <c:minorTickMark val="none"/>
        <c:tickLblPos val="nextTo"/>
        <c:crossAx val="180957184"/>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238124</xdr:colOff>
      <xdr:row>80</xdr:row>
      <xdr:rowOff>95250</xdr:rowOff>
    </xdr:from>
    <xdr:to>
      <xdr:col>6</xdr:col>
      <xdr:colOff>771524</xdr:colOff>
      <xdr:row>97</xdr:row>
      <xdr:rowOff>38100</xdr:rowOff>
    </xdr:to>
    <xdr:graphicFrame macro="">
      <xdr:nvGraphicFramePr>
        <xdr:cNvPr id="9" name="Diagramm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19</xdr:row>
      <xdr:rowOff>142875</xdr:rowOff>
    </xdr:from>
    <xdr:to>
      <xdr:col>12</xdr:col>
      <xdr:colOff>104775</xdr:colOff>
      <xdr:row>21</xdr:row>
      <xdr:rowOff>38100</xdr:rowOff>
    </xdr:to>
    <xdr:sp macro="" textlink="">
      <xdr:nvSpPr>
        <xdr:cNvPr id="4197" name="Text Box 45">
          <a:extLst>
            <a:ext uri="{FF2B5EF4-FFF2-40B4-BE49-F238E27FC236}">
              <a16:creationId xmlns:a16="http://schemas.microsoft.com/office/drawing/2014/main" id="{00000000-0008-0000-0B00-000065100000}"/>
            </a:ext>
          </a:extLst>
        </xdr:cNvPr>
        <xdr:cNvSpPr txBox="1">
          <a:spLocks noChangeArrowheads="1"/>
        </xdr:cNvSpPr>
      </xdr:nvSpPr>
      <xdr:spPr bwMode="auto">
        <a:xfrm>
          <a:off x="9820275" y="4410075"/>
          <a:ext cx="10477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445993</xdr:colOff>
      <xdr:row>11</xdr:row>
      <xdr:rowOff>359709</xdr:rowOff>
    </xdr:from>
    <xdr:to>
      <xdr:col>15</xdr:col>
      <xdr:colOff>448234</xdr:colOff>
      <xdr:row>21</xdr:row>
      <xdr:rowOff>126066</xdr:rowOff>
    </xdr:to>
    <xdr:graphicFrame macro="">
      <xdr:nvGraphicFramePr>
        <xdr:cNvPr id="2" name="Diagramm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3.xml"/><Relationship Id="rId1" Type="http://schemas.openxmlformats.org/officeDocument/2006/relationships/printerSettings" Target="../printerSettings/printerSettings14.bin"/><Relationship Id="rId4" Type="http://schemas.openxmlformats.org/officeDocument/2006/relationships/comments" Target="../comments13.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6">
    <tabColor rgb="FFCCFFFF"/>
    <pageSetUpPr fitToPage="1"/>
  </sheetPr>
  <dimension ref="A1:I103"/>
  <sheetViews>
    <sheetView view="pageBreakPreview" zoomScaleNormal="85" zoomScaleSheetLayoutView="100" workbookViewId="0">
      <selection activeCell="A44" sqref="A44"/>
    </sheetView>
  </sheetViews>
  <sheetFormatPr baseColWidth="10" defaultRowHeight="12.75" x14ac:dyDescent="0.2"/>
  <cols>
    <col min="1" max="1" width="54.85546875" style="11" customWidth="1"/>
    <col min="2" max="2" width="22.42578125" style="11" customWidth="1"/>
    <col min="3" max="4" width="18.140625" style="11" customWidth="1"/>
    <col min="5" max="5" width="16.140625" style="11" customWidth="1"/>
    <col min="6" max="6" width="15" style="11" customWidth="1"/>
    <col min="7" max="7" width="15.42578125" style="11" customWidth="1"/>
    <col min="8" max="16384" width="11.42578125" style="11"/>
  </cols>
  <sheetData>
    <row r="1" spans="1:8" ht="20.100000000000001" customHeight="1" x14ac:dyDescent="0.2">
      <c r="A1" s="9" t="s">
        <v>361</v>
      </c>
      <c r="B1" s="10"/>
      <c r="C1" s="10"/>
      <c r="D1" s="10"/>
      <c r="E1" s="10"/>
      <c r="F1" s="10"/>
      <c r="G1" s="10"/>
      <c r="H1" s="699"/>
    </row>
    <row r="2" spans="1:8" ht="20.100000000000001" customHeight="1" x14ac:dyDescent="0.2">
      <c r="A2" s="10"/>
      <c r="B2" s="10"/>
      <c r="C2" s="10"/>
      <c r="D2" s="10"/>
      <c r="E2" s="10"/>
      <c r="F2" s="10"/>
      <c r="G2" s="10"/>
      <c r="H2" s="699"/>
    </row>
    <row r="3" spans="1:8" x14ac:dyDescent="0.2">
      <c r="A3" s="434" t="s">
        <v>324</v>
      </c>
      <c r="B3" s="12"/>
      <c r="C3" s="13"/>
      <c r="D3" s="13"/>
      <c r="E3" s="14"/>
      <c r="F3" s="15"/>
      <c r="G3" s="15"/>
      <c r="H3" s="699"/>
    </row>
    <row r="4" spans="1:8" ht="15" customHeight="1" x14ac:dyDescent="0.2">
      <c r="A4" s="770" t="s">
        <v>375</v>
      </c>
      <c r="B4" s="12"/>
      <c r="C4" s="13"/>
      <c r="D4" s="13"/>
      <c r="E4" s="14"/>
      <c r="F4" s="15"/>
      <c r="G4" s="15"/>
      <c r="H4" s="699"/>
    </row>
    <row r="5" spans="1:8" x14ac:dyDescent="0.2">
      <c r="A5" s="12"/>
      <c r="B5" s="12"/>
      <c r="C5" s="13"/>
      <c r="D5" s="13"/>
      <c r="E5" s="16"/>
      <c r="F5" s="15"/>
      <c r="G5" s="15"/>
      <c r="H5" s="699"/>
    </row>
    <row r="6" spans="1:8" ht="13.5" thickBot="1" x14ac:dyDescent="0.25">
      <c r="A6" s="12" t="s">
        <v>61</v>
      </c>
      <c r="B6" s="13" t="s">
        <v>35</v>
      </c>
      <c r="C6" s="13" t="s">
        <v>36</v>
      </c>
      <c r="D6" s="13"/>
      <c r="E6" s="17"/>
      <c r="F6" s="15"/>
      <c r="G6" s="15"/>
      <c r="H6" s="699"/>
    </row>
    <row r="7" spans="1:8" x14ac:dyDescent="0.2">
      <c r="A7" s="13" t="s">
        <v>37</v>
      </c>
      <c r="B7" s="1"/>
      <c r="C7" s="2"/>
      <c r="D7" s="13"/>
      <c r="E7" s="18"/>
      <c r="F7" s="1001"/>
      <c r="G7" s="1001"/>
      <c r="H7" s="699"/>
    </row>
    <row r="8" spans="1:8" x14ac:dyDescent="0.2">
      <c r="A8" s="13" t="s">
        <v>38</v>
      </c>
      <c r="B8" s="3"/>
      <c r="C8" s="4"/>
      <c r="D8" s="13"/>
      <c r="E8" s="17"/>
      <c r="F8" s="1001"/>
      <c r="G8" s="1001"/>
      <c r="H8" s="699"/>
    </row>
    <row r="9" spans="1:8" ht="13.5" thickBot="1" x14ac:dyDescent="0.25">
      <c r="A9" s="13" t="s">
        <v>39</v>
      </c>
      <c r="B9" s="5"/>
      <c r="C9" s="6"/>
      <c r="D9" s="13"/>
      <c r="E9" s="17"/>
      <c r="F9" s="1001"/>
      <c r="G9" s="1001"/>
      <c r="H9" s="699"/>
    </row>
    <row r="10" spans="1:8" x14ac:dyDescent="0.2">
      <c r="A10" s="13"/>
      <c r="B10" s="12"/>
      <c r="C10" s="13"/>
      <c r="D10" s="13"/>
      <c r="E10" s="17"/>
      <c r="F10" s="15"/>
      <c r="G10" s="15"/>
      <c r="H10" s="699"/>
    </row>
    <row r="11" spans="1:8" ht="13.5" thickBot="1" x14ac:dyDescent="0.25">
      <c r="A11" s="12" t="s">
        <v>62</v>
      </c>
      <c r="B11" s="13" t="s">
        <v>35</v>
      </c>
      <c r="C11" s="13" t="s">
        <v>36</v>
      </c>
      <c r="D11" s="13"/>
      <c r="E11" s="18"/>
      <c r="F11" s="1001"/>
      <c r="G11" s="1001"/>
      <c r="H11" s="699"/>
    </row>
    <row r="12" spans="1:8" x14ac:dyDescent="0.2">
      <c r="A12" s="13" t="s">
        <v>37</v>
      </c>
      <c r="B12" s="402"/>
      <c r="C12" s="398"/>
      <c r="D12" s="13"/>
      <c r="E12" s="17"/>
      <c r="F12" s="1001"/>
      <c r="G12" s="1001"/>
      <c r="H12" s="699"/>
    </row>
    <row r="13" spans="1:8" x14ac:dyDescent="0.2">
      <c r="A13" s="13" t="s">
        <v>38</v>
      </c>
      <c r="B13" s="403"/>
      <c r="C13" s="400"/>
      <c r="D13" s="13"/>
      <c r="E13" s="17"/>
      <c r="F13" s="1001"/>
      <c r="G13" s="1001"/>
      <c r="H13" s="699"/>
    </row>
    <row r="14" spans="1:8" ht="13.5" thickBot="1" x14ac:dyDescent="0.25">
      <c r="A14" s="13" t="s">
        <v>39</v>
      </c>
      <c r="B14" s="404"/>
      <c r="C14" s="405"/>
      <c r="D14" s="13"/>
      <c r="E14" s="17"/>
      <c r="F14" s="15"/>
      <c r="G14" s="15"/>
      <c r="H14" s="699"/>
    </row>
    <row r="15" spans="1:8" x14ac:dyDescent="0.2">
      <c r="A15" s="12"/>
      <c r="B15" s="12"/>
      <c r="C15" s="13"/>
      <c r="D15" s="13"/>
      <c r="E15" s="18"/>
      <c r="F15" s="1001"/>
      <c r="G15" s="1001"/>
      <c r="H15" s="699"/>
    </row>
    <row r="16" spans="1:8" ht="13.5" thickBot="1" x14ac:dyDescent="0.25">
      <c r="A16" s="12" t="s">
        <v>63</v>
      </c>
      <c r="B16" s="12"/>
      <c r="C16" s="13"/>
      <c r="D16" s="13"/>
      <c r="E16" s="17"/>
      <c r="F16" s="1001"/>
      <c r="G16" s="1001"/>
      <c r="H16" s="699"/>
    </row>
    <row r="17" spans="1:8" x14ac:dyDescent="0.2">
      <c r="A17" s="13" t="s">
        <v>40</v>
      </c>
      <c r="B17" s="1023"/>
      <c r="C17" s="1024"/>
      <c r="D17" s="13"/>
      <c r="E17" s="17"/>
      <c r="F17" s="1001"/>
      <c r="G17" s="1001"/>
      <c r="H17" s="699"/>
    </row>
    <row r="18" spans="1:8" x14ac:dyDescent="0.2">
      <c r="A18" s="13" t="s">
        <v>41</v>
      </c>
      <c r="B18" s="1025"/>
      <c r="C18" s="1026"/>
      <c r="D18" s="13"/>
      <c r="E18" s="14"/>
      <c r="F18" s="15"/>
      <c r="G18" s="15"/>
      <c r="H18" s="699"/>
    </row>
    <row r="19" spans="1:8" x14ac:dyDescent="0.2">
      <c r="A19" s="13" t="s">
        <v>42</v>
      </c>
      <c r="B19" s="1025"/>
      <c r="C19" s="1026"/>
      <c r="D19" s="13"/>
      <c r="E19" s="14"/>
      <c r="F19" s="15"/>
      <c r="G19" s="15"/>
      <c r="H19" s="699"/>
    </row>
    <row r="20" spans="1:8" x14ac:dyDescent="0.2">
      <c r="A20" s="13" t="s">
        <v>38</v>
      </c>
      <c r="B20" s="1025"/>
      <c r="C20" s="1026"/>
      <c r="D20" s="13"/>
      <c r="E20" s="14"/>
      <c r="F20" s="15"/>
      <c r="G20" s="15"/>
      <c r="H20" s="699"/>
    </row>
    <row r="21" spans="1:8" ht="13.5" thickBot="1" x14ac:dyDescent="0.25">
      <c r="A21" s="13" t="s">
        <v>43</v>
      </c>
      <c r="B21" s="1027"/>
      <c r="C21" s="1028"/>
      <c r="D21" s="13"/>
      <c r="E21" s="14"/>
      <c r="F21" s="15"/>
      <c r="G21" s="15"/>
      <c r="H21" s="699"/>
    </row>
    <row r="22" spans="1:8" x14ac:dyDescent="0.2">
      <c r="A22" s="12"/>
      <c r="B22" s="12"/>
      <c r="C22" s="13"/>
      <c r="D22" s="13"/>
      <c r="E22" s="14"/>
      <c r="F22" s="15"/>
      <c r="G22" s="15"/>
      <c r="H22" s="699"/>
    </row>
    <row r="23" spans="1:8" ht="13.5" thickBot="1" x14ac:dyDescent="0.25">
      <c r="A23" s="12" t="s">
        <v>64</v>
      </c>
      <c r="B23" s="12"/>
      <c r="C23" s="13"/>
      <c r="D23" s="13"/>
      <c r="E23" s="14"/>
      <c r="F23" s="15"/>
      <c r="G23" s="15"/>
      <c r="H23" s="699"/>
    </row>
    <row r="24" spans="1:8" x14ac:dyDescent="0.2">
      <c r="A24" s="13" t="s">
        <v>40</v>
      </c>
      <c r="B24" s="1014"/>
      <c r="C24" s="1015"/>
      <c r="D24" s="13"/>
      <c r="E24" s="14"/>
      <c r="F24" s="15"/>
      <c r="G24" s="15"/>
      <c r="H24" s="699"/>
    </row>
    <row r="25" spans="1:8" x14ac:dyDescent="0.2">
      <c r="A25" s="13" t="s">
        <v>41</v>
      </c>
      <c r="B25" s="1016"/>
      <c r="C25" s="1017"/>
      <c r="D25" s="13"/>
      <c r="E25" s="14"/>
      <c r="F25" s="15"/>
      <c r="G25" s="15"/>
      <c r="H25" s="699"/>
    </row>
    <row r="26" spans="1:8" x14ac:dyDescent="0.2">
      <c r="A26" s="13" t="s">
        <v>42</v>
      </c>
      <c r="B26" s="1016"/>
      <c r="C26" s="1017"/>
      <c r="D26" s="13"/>
      <c r="E26" s="14"/>
      <c r="F26" s="15"/>
      <c r="G26" s="15"/>
      <c r="H26" s="699"/>
    </row>
    <row r="27" spans="1:8" x14ac:dyDescent="0.2">
      <c r="A27" s="13" t="s">
        <v>38</v>
      </c>
      <c r="B27" s="1016"/>
      <c r="C27" s="1017"/>
      <c r="D27" s="13"/>
      <c r="E27" s="14"/>
      <c r="F27" s="15"/>
      <c r="G27" s="15"/>
      <c r="H27" s="699"/>
    </row>
    <row r="28" spans="1:8" ht="13.5" thickBot="1" x14ac:dyDescent="0.25">
      <c r="A28" s="13" t="s">
        <v>43</v>
      </c>
      <c r="B28" s="1021"/>
      <c r="C28" s="1022"/>
      <c r="D28" s="13"/>
      <c r="E28" s="14"/>
      <c r="F28" s="15"/>
      <c r="G28" s="15"/>
      <c r="H28" s="699"/>
    </row>
    <row r="29" spans="1:8" x14ac:dyDescent="0.2">
      <c r="A29" s="13"/>
      <c r="B29" s="12"/>
      <c r="C29" s="13"/>
      <c r="D29" s="13"/>
      <c r="E29" s="14"/>
      <c r="F29" s="15"/>
      <c r="G29" s="15"/>
      <c r="H29" s="699"/>
    </row>
    <row r="30" spans="1:8" ht="13.5" thickBot="1" x14ac:dyDescent="0.25">
      <c r="A30" s="12"/>
      <c r="B30" s="12"/>
      <c r="C30" s="19"/>
      <c r="D30" s="12"/>
      <c r="E30" s="19"/>
      <c r="F30" s="15"/>
      <c r="G30" s="15"/>
      <c r="H30" s="699"/>
    </row>
    <row r="31" spans="1:8" x14ac:dyDescent="0.2">
      <c r="A31" s="20"/>
      <c r="B31" s="21"/>
      <c r="C31" s="21"/>
      <c r="D31" s="22"/>
      <c r="E31" s="1002" t="s">
        <v>60</v>
      </c>
      <c r="F31" s="1003"/>
      <c r="G31" s="1004"/>
      <c r="H31" s="699"/>
    </row>
    <row r="32" spans="1:8" ht="24.75" thickBot="1" x14ac:dyDescent="0.25">
      <c r="A32" s="23" t="s">
        <v>44</v>
      </c>
      <c r="B32" s="24" t="s">
        <v>45</v>
      </c>
      <c r="C32" s="25" t="s">
        <v>341</v>
      </c>
      <c r="D32" s="26" t="s">
        <v>46</v>
      </c>
      <c r="E32" s="1005"/>
      <c r="F32" s="1006"/>
      <c r="G32" s="1007"/>
      <c r="H32" s="699"/>
    </row>
    <row r="33" spans="1:8" x14ac:dyDescent="0.2">
      <c r="A33" s="27"/>
      <c r="B33" s="12"/>
      <c r="C33" s="28"/>
      <c r="D33" s="29"/>
      <c r="E33" s="30" t="s">
        <v>68</v>
      </c>
      <c r="F33" s="31" t="s">
        <v>321</v>
      </c>
      <c r="G33" s="32" t="s">
        <v>69</v>
      </c>
      <c r="H33" s="699"/>
    </row>
    <row r="34" spans="1:8" x14ac:dyDescent="0.2">
      <c r="A34" s="33" t="s">
        <v>67</v>
      </c>
      <c r="B34" s="646" t="s">
        <v>47</v>
      </c>
      <c r="C34" s="647" t="s">
        <v>339</v>
      </c>
      <c r="D34" s="34" t="s">
        <v>56</v>
      </c>
      <c r="E34" s="406"/>
      <c r="F34" s="35"/>
      <c r="G34" s="36"/>
      <c r="H34" s="699"/>
    </row>
    <row r="35" spans="1:8" x14ac:dyDescent="0.2">
      <c r="A35" s="37" t="s">
        <v>65</v>
      </c>
      <c r="B35" s="38" t="s">
        <v>48</v>
      </c>
      <c r="C35" s="39" t="s">
        <v>408</v>
      </c>
      <c r="D35" s="40" t="s">
        <v>57</v>
      </c>
      <c r="E35" s="407"/>
      <c r="F35" s="41">
        <f>E35*$B$84</f>
        <v>0</v>
      </c>
      <c r="G35" s="42">
        <f>E35+F35</f>
        <v>0</v>
      </c>
      <c r="H35" s="699"/>
    </row>
    <row r="36" spans="1:8" x14ac:dyDescent="0.2">
      <c r="A36" s="43" t="s">
        <v>296</v>
      </c>
      <c r="B36" s="44" t="s">
        <v>51</v>
      </c>
      <c r="C36" s="13" t="s">
        <v>409</v>
      </c>
      <c r="D36" s="45" t="s">
        <v>57</v>
      </c>
      <c r="E36" s="49">
        <f>Investition!D33</f>
        <v>0</v>
      </c>
      <c r="F36" s="46">
        <f>E36*$B$84</f>
        <v>0</v>
      </c>
      <c r="G36" s="47">
        <f>E36+F36</f>
        <v>0</v>
      </c>
      <c r="H36" s="931"/>
    </row>
    <row r="37" spans="1:8" x14ac:dyDescent="0.2">
      <c r="A37" s="48" t="s">
        <v>73</v>
      </c>
      <c r="B37" s="44" t="s">
        <v>53</v>
      </c>
      <c r="C37" s="13" t="s">
        <v>409</v>
      </c>
      <c r="D37" s="45" t="s">
        <v>57</v>
      </c>
      <c r="E37" s="408"/>
      <c r="F37" s="46">
        <f>E37*$B$84</f>
        <v>0</v>
      </c>
      <c r="G37" s="47">
        <f>E37+F37</f>
        <v>0</v>
      </c>
      <c r="H37" s="699"/>
    </row>
    <row r="38" spans="1:8" x14ac:dyDescent="0.2">
      <c r="A38" s="48" t="s">
        <v>74</v>
      </c>
      <c r="B38" s="44" t="s">
        <v>77</v>
      </c>
      <c r="C38" s="13" t="s">
        <v>409</v>
      </c>
      <c r="D38" s="701" t="s">
        <v>57</v>
      </c>
      <c r="E38" s="49">
        <f>SUM(E36:E37)</f>
        <v>0</v>
      </c>
      <c r="F38" s="46">
        <f>E38*$B$84</f>
        <v>0</v>
      </c>
      <c r="G38" s="47">
        <f>E38+F38</f>
        <v>0</v>
      </c>
      <c r="H38" s="932"/>
    </row>
    <row r="39" spans="1:8" x14ac:dyDescent="0.2">
      <c r="A39" s="48" t="s">
        <v>75</v>
      </c>
      <c r="B39" s="44" t="s">
        <v>78</v>
      </c>
      <c r="C39" s="13" t="s">
        <v>409</v>
      </c>
      <c r="D39" s="45" t="s">
        <v>58</v>
      </c>
      <c r="E39" s="502" t="e">
        <f>E36/E38</f>
        <v>#DIV/0!</v>
      </c>
      <c r="F39" s="1010"/>
      <c r="G39" s="1011"/>
      <c r="H39" s="932"/>
    </row>
    <row r="40" spans="1:8" x14ac:dyDescent="0.2">
      <c r="A40" s="48" t="s">
        <v>76</v>
      </c>
      <c r="B40" s="44" t="s">
        <v>79</v>
      </c>
      <c r="C40" s="13" t="s">
        <v>409</v>
      </c>
      <c r="D40" s="45" t="s">
        <v>58</v>
      </c>
      <c r="E40" s="502" t="e">
        <f>E37/E38</f>
        <v>#DIV/0!</v>
      </c>
      <c r="F40" s="1010"/>
      <c r="G40" s="1011"/>
      <c r="H40" s="932"/>
    </row>
    <row r="41" spans="1:8" x14ac:dyDescent="0.2">
      <c r="A41" s="33" t="s">
        <v>70</v>
      </c>
      <c r="B41" s="646" t="s">
        <v>80</v>
      </c>
      <c r="C41" s="647" t="s">
        <v>410</v>
      </c>
      <c r="D41" s="34"/>
      <c r="E41" s="1018"/>
      <c r="F41" s="1019"/>
      <c r="G41" s="1020"/>
      <c r="H41" s="932"/>
    </row>
    <row r="42" spans="1:8" x14ac:dyDescent="0.2">
      <c r="A42" s="48"/>
      <c r="B42" s="44"/>
      <c r="C42" s="13"/>
      <c r="D42" s="45"/>
      <c r="E42" s="1008"/>
      <c r="F42" s="1008"/>
      <c r="G42" s="1009"/>
      <c r="H42" s="932"/>
    </row>
    <row r="43" spans="1:8" x14ac:dyDescent="0.2">
      <c r="A43" s="37"/>
      <c r="B43" s="38"/>
      <c r="C43" s="39"/>
      <c r="D43" s="40"/>
      <c r="E43" s="1012"/>
      <c r="F43" s="1012"/>
      <c r="G43" s="1013"/>
      <c r="H43" s="932"/>
    </row>
    <row r="44" spans="1:8" x14ac:dyDescent="0.2">
      <c r="A44" s="33" t="s">
        <v>166</v>
      </c>
      <c r="B44" s="646" t="s">
        <v>66</v>
      </c>
      <c r="C44" s="647" t="s">
        <v>410</v>
      </c>
      <c r="D44" s="34"/>
      <c r="E44" s="1008" t="s">
        <v>471</v>
      </c>
      <c r="F44" s="1008"/>
      <c r="G44" s="1009"/>
      <c r="H44" s="932"/>
    </row>
    <row r="45" spans="1:8" x14ac:dyDescent="0.2">
      <c r="A45" s="48"/>
      <c r="B45" s="44"/>
      <c r="C45" s="13"/>
      <c r="D45" s="45"/>
      <c r="E45" s="1008"/>
      <c r="F45" s="1008"/>
      <c r="G45" s="1009"/>
      <c r="H45" s="932"/>
    </row>
    <row r="46" spans="1:8" x14ac:dyDescent="0.2">
      <c r="A46" s="37"/>
      <c r="B46" s="38"/>
      <c r="C46" s="39"/>
      <c r="D46" s="40"/>
      <c r="E46" s="1012"/>
      <c r="F46" s="1012"/>
      <c r="G46" s="1013"/>
      <c r="H46" s="932"/>
    </row>
    <row r="47" spans="1:8" x14ac:dyDescent="0.2">
      <c r="A47" s="37" t="s">
        <v>248</v>
      </c>
      <c r="B47" s="44" t="s">
        <v>260</v>
      </c>
      <c r="C47" s="39" t="s">
        <v>411</v>
      </c>
      <c r="D47" s="40" t="s">
        <v>49</v>
      </c>
      <c r="E47" s="50">
        <f>Baseline!Q7+Baseline!P23+Baseline!N39</f>
        <v>0</v>
      </c>
      <c r="F47" s="51"/>
      <c r="G47" s="740">
        <f>E47+(Baseline!Q7*Vertragsdaten!B84+Baseline!P23*Vertragsdaten!B84+Baseline!M41*Vertragsdaten!B85+Baseline!N41*Vertragsdaten!B86+Baseline!O41*Vertragsdaten!B84)</f>
        <v>0</v>
      </c>
      <c r="H47" s="932"/>
    </row>
    <row r="48" spans="1:8" x14ac:dyDescent="0.2">
      <c r="A48" s="33" t="s">
        <v>397</v>
      </c>
      <c r="B48" s="646" t="s">
        <v>261</v>
      </c>
      <c r="C48" s="647" t="s">
        <v>412</v>
      </c>
      <c r="D48" s="34" t="s">
        <v>49</v>
      </c>
      <c r="E48" s="530">
        <f>D74</f>
        <v>0</v>
      </c>
      <c r="F48" s="531"/>
      <c r="G48" s="55">
        <f>F74</f>
        <v>0</v>
      </c>
      <c r="H48" s="699"/>
    </row>
    <row r="49" spans="1:9" x14ac:dyDescent="0.2">
      <c r="A49" s="43" t="s">
        <v>423</v>
      </c>
      <c r="B49" s="44" t="s">
        <v>263</v>
      </c>
      <c r="C49" s="13" t="s">
        <v>413</v>
      </c>
      <c r="D49" s="45" t="s">
        <v>49</v>
      </c>
      <c r="E49" s="731"/>
      <c r="F49" s="46">
        <f>E49*$B$84</f>
        <v>0</v>
      </c>
      <c r="G49" s="47">
        <f>E49+F49</f>
        <v>0</v>
      </c>
      <c r="H49" s="699"/>
    </row>
    <row r="50" spans="1:9" x14ac:dyDescent="0.2">
      <c r="A50" s="775" t="s">
        <v>390</v>
      </c>
      <c r="B50" s="781" t="s">
        <v>264</v>
      </c>
      <c r="C50" s="558"/>
      <c r="D50" s="559" t="s">
        <v>58</v>
      </c>
      <c r="E50" s="560" t="e">
        <f>E49/E48</f>
        <v>#DIV/0!</v>
      </c>
      <c r="F50" s="1050"/>
      <c r="G50" s="1051"/>
      <c r="H50" s="699"/>
    </row>
    <row r="51" spans="1:9" x14ac:dyDescent="0.2">
      <c r="A51" s="48" t="s">
        <v>424</v>
      </c>
      <c r="B51" s="44" t="s">
        <v>265</v>
      </c>
      <c r="C51" s="13" t="s">
        <v>413</v>
      </c>
      <c r="D51" s="45" t="s">
        <v>49</v>
      </c>
      <c r="E51" s="730">
        <f>E48-E49</f>
        <v>0</v>
      </c>
      <c r="F51" s="46">
        <f>E51*$B$84</f>
        <v>0</v>
      </c>
      <c r="G51" s="47">
        <f>E51+F51</f>
        <v>0</v>
      </c>
      <c r="H51" s="933"/>
    </row>
    <row r="52" spans="1:9" x14ac:dyDescent="0.2">
      <c r="A52" s="557" t="s">
        <v>391</v>
      </c>
      <c r="B52" s="781" t="s">
        <v>266</v>
      </c>
      <c r="C52" s="558"/>
      <c r="D52" s="559" t="s">
        <v>58</v>
      </c>
      <c r="E52" s="560" t="e">
        <f>E51/E48</f>
        <v>#DIV/0!</v>
      </c>
      <c r="F52" s="1050"/>
      <c r="G52" s="1051"/>
      <c r="H52" s="699"/>
    </row>
    <row r="53" spans="1:9" x14ac:dyDescent="0.2">
      <c r="A53" s="56" t="s">
        <v>373</v>
      </c>
      <c r="B53" s="44" t="s">
        <v>267</v>
      </c>
      <c r="C53" s="13"/>
      <c r="D53" s="45" t="s">
        <v>58</v>
      </c>
      <c r="E53" s="57" t="e">
        <f>E51/E47</f>
        <v>#DIV/0!</v>
      </c>
      <c r="F53" s="1048"/>
      <c r="G53" s="1049"/>
      <c r="H53" s="699"/>
    </row>
    <row r="54" spans="1:9" x14ac:dyDescent="0.2">
      <c r="A54" s="529" t="s">
        <v>374</v>
      </c>
      <c r="B54" s="38" t="s">
        <v>371</v>
      </c>
      <c r="C54" s="39"/>
      <c r="D54" s="40" t="s">
        <v>57</v>
      </c>
      <c r="E54" s="645"/>
      <c r="F54" s="776">
        <f>E54*$B$84</f>
        <v>0</v>
      </c>
      <c r="G54" s="777">
        <f>E54+F54</f>
        <v>0</v>
      </c>
      <c r="H54" s="933"/>
    </row>
    <row r="55" spans="1:9" x14ac:dyDescent="0.2">
      <c r="A55" s="779" t="s">
        <v>422</v>
      </c>
      <c r="B55" s="38" t="s">
        <v>425</v>
      </c>
      <c r="C55" s="39"/>
      <c r="D55" s="40"/>
      <c r="E55" s="780">
        <f>E47-E48+E49</f>
        <v>0</v>
      </c>
      <c r="F55" s="778"/>
      <c r="G55" s="777">
        <f>G47-G48+G49</f>
        <v>0</v>
      </c>
      <c r="H55" s="933"/>
    </row>
    <row r="56" spans="1:9" x14ac:dyDescent="0.2">
      <c r="A56" s="48" t="s">
        <v>50</v>
      </c>
      <c r="B56" s="44" t="s">
        <v>164</v>
      </c>
      <c r="C56" s="13" t="s">
        <v>414</v>
      </c>
      <c r="D56" s="45"/>
      <c r="E56" s="58">
        <f>Baseline!R17</f>
        <v>0</v>
      </c>
      <c r="F56" s="1048"/>
      <c r="G56" s="1049"/>
      <c r="H56" s="699"/>
    </row>
    <row r="57" spans="1:9" x14ac:dyDescent="0.2">
      <c r="A57" s="37" t="s">
        <v>52</v>
      </c>
      <c r="B57" s="38" t="s">
        <v>268</v>
      </c>
      <c r="C57" s="39" t="s">
        <v>414</v>
      </c>
      <c r="D57" s="40" t="s">
        <v>54</v>
      </c>
      <c r="E57" s="59">
        <f>Baseline!H9</f>
        <v>0</v>
      </c>
      <c r="F57" s="1059"/>
      <c r="G57" s="1058"/>
      <c r="H57" s="699"/>
    </row>
    <row r="58" spans="1:9" x14ac:dyDescent="0.2">
      <c r="A58" s="48" t="s">
        <v>398</v>
      </c>
      <c r="B58" s="44" t="s">
        <v>426</v>
      </c>
      <c r="C58" s="13" t="s">
        <v>297</v>
      </c>
      <c r="D58" s="45" t="s">
        <v>399</v>
      </c>
      <c r="E58" s="771" t="e">
        <f>'Einspar-Entwickl'!P10/E63</f>
        <v>#DIV/0!</v>
      </c>
      <c r="F58" s="1054"/>
      <c r="G58" s="1055"/>
      <c r="H58" s="934"/>
    </row>
    <row r="59" spans="1:9" x14ac:dyDescent="0.2">
      <c r="A59" s="48" t="s">
        <v>392</v>
      </c>
      <c r="B59" s="44" t="s">
        <v>427</v>
      </c>
      <c r="C59" s="13" t="s">
        <v>297</v>
      </c>
      <c r="D59" s="45" t="s">
        <v>58</v>
      </c>
      <c r="E59" s="57" t="e">
        <f>ROUND(E58/E49,1)</f>
        <v>#DIV/0!</v>
      </c>
      <c r="F59" s="1048"/>
      <c r="G59" s="1049"/>
      <c r="H59" s="934"/>
      <c r="I59" s="528"/>
    </row>
    <row r="60" spans="1:9" x14ac:dyDescent="0.2">
      <c r="A60" s="52" t="s">
        <v>250</v>
      </c>
      <c r="B60" s="782" t="s">
        <v>269</v>
      </c>
      <c r="C60" s="53" t="s">
        <v>298</v>
      </c>
      <c r="D60" s="54" t="s">
        <v>57</v>
      </c>
      <c r="E60" s="527"/>
      <c r="F60" s="60">
        <f>E60*$B$84</f>
        <v>0</v>
      </c>
      <c r="G60" s="55">
        <f>E60+F60</f>
        <v>0</v>
      </c>
      <c r="H60" s="699"/>
    </row>
    <row r="61" spans="1:9" x14ac:dyDescent="0.2">
      <c r="A61" s="48" t="s">
        <v>99</v>
      </c>
      <c r="B61" s="44" t="s">
        <v>270</v>
      </c>
      <c r="C61" s="13"/>
      <c r="D61" s="45" t="s">
        <v>56</v>
      </c>
      <c r="E61" s="399"/>
      <c r="F61" s="1054"/>
      <c r="G61" s="1055"/>
      <c r="H61" s="699"/>
    </row>
    <row r="62" spans="1:9" x14ac:dyDescent="0.2">
      <c r="A62" s="48" t="s">
        <v>415</v>
      </c>
      <c r="B62" s="44" t="s">
        <v>165</v>
      </c>
      <c r="C62" s="13" t="s">
        <v>416</v>
      </c>
      <c r="D62" s="45"/>
      <c r="E62" s="399"/>
      <c r="F62" s="1056"/>
      <c r="G62" s="1049"/>
      <c r="H62" s="699"/>
    </row>
    <row r="63" spans="1:9" x14ac:dyDescent="0.2">
      <c r="A63" s="37" t="s">
        <v>55</v>
      </c>
      <c r="B63" s="783" t="s">
        <v>428</v>
      </c>
      <c r="C63" s="39" t="s">
        <v>340</v>
      </c>
      <c r="D63" s="40" t="s">
        <v>31</v>
      </c>
      <c r="E63" s="729"/>
      <c r="F63" s="1057"/>
      <c r="G63" s="1058"/>
      <c r="H63" s="699"/>
    </row>
    <row r="64" spans="1:9" ht="13.5" thickBot="1" x14ac:dyDescent="0.25">
      <c r="A64" s="61" t="s">
        <v>295</v>
      </c>
      <c r="B64" s="784" t="s">
        <v>417</v>
      </c>
      <c r="C64" s="62" t="s">
        <v>299</v>
      </c>
      <c r="D64" s="63"/>
      <c r="E64" s="7"/>
      <c r="F64" s="1052"/>
      <c r="G64" s="1053"/>
      <c r="H64" s="699"/>
    </row>
    <row r="65" spans="1:8" x14ac:dyDescent="0.2">
      <c r="A65" s="15"/>
      <c r="B65" s="15"/>
      <c r="C65" s="15"/>
      <c r="D65" s="15"/>
      <c r="E65" s="15"/>
      <c r="F65" s="15"/>
      <c r="G65" s="15"/>
      <c r="H65" s="699"/>
    </row>
    <row r="66" spans="1:8" ht="13.5" thickBot="1" x14ac:dyDescent="0.25">
      <c r="A66" s="64" t="s">
        <v>262</v>
      </c>
      <c r="B66" s="13"/>
      <c r="C66" s="13"/>
      <c r="D66" s="13"/>
      <c r="E66" s="13"/>
      <c r="F66" s="15"/>
      <c r="G66" s="15"/>
      <c r="H66" s="699"/>
    </row>
    <row r="67" spans="1:8" ht="60" customHeight="1" x14ac:dyDescent="0.2">
      <c r="A67" s="65" t="s">
        <v>317</v>
      </c>
      <c r="B67" s="66" t="s">
        <v>82</v>
      </c>
      <c r="C67" s="66" t="s">
        <v>81</v>
      </c>
      <c r="D67" s="66" t="s">
        <v>355</v>
      </c>
      <c r="E67" s="741" t="s">
        <v>322</v>
      </c>
      <c r="F67" s="67" t="s">
        <v>69</v>
      </c>
      <c r="G67" s="15"/>
      <c r="H67" s="699"/>
    </row>
    <row r="68" spans="1:8" x14ac:dyDescent="0.2">
      <c r="A68" s="68" t="s">
        <v>316</v>
      </c>
      <c r="B68" s="69">
        <f>Einsparung!E19+Einsparung!E28+Einsparung!E29+Einsparung!E30</f>
        <v>0</v>
      </c>
      <c r="C68" s="69">
        <f>Einsparung!F19+Einsparung!F28+Einsparung!F29+Einsparung!F30</f>
        <v>0</v>
      </c>
      <c r="D68" s="534">
        <f>Einsparung!G19+Einsparung!G28+Einsparung!G29+Einsparung!G30</f>
        <v>0</v>
      </c>
      <c r="E68" s="742">
        <f>D68*$B$84</f>
        <v>0</v>
      </c>
      <c r="F68" s="536">
        <f>D68+E68</f>
        <v>0</v>
      </c>
      <c r="G68" s="15"/>
      <c r="H68" s="933"/>
    </row>
    <row r="69" spans="1:8" ht="30.75" customHeight="1" x14ac:dyDescent="0.2">
      <c r="A69" s="532" t="s">
        <v>418</v>
      </c>
      <c r="B69" s="69">
        <f>Einsparung!E31</f>
        <v>0</v>
      </c>
      <c r="C69" s="69">
        <f>Einsparung!F31</f>
        <v>0</v>
      </c>
      <c r="D69" s="537">
        <f>Einsparung!G31</f>
        <v>0</v>
      </c>
      <c r="E69" s="742">
        <f>D69*$B$84</f>
        <v>0</v>
      </c>
      <c r="F69" s="536">
        <f t="shared" ref="F69:F73" si="0">D69+E69</f>
        <v>0</v>
      </c>
      <c r="G69" s="15"/>
      <c r="H69" s="699"/>
    </row>
    <row r="70" spans="1:8" x14ac:dyDescent="0.2">
      <c r="A70" s="68" t="s">
        <v>445</v>
      </c>
      <c r="B70" s="69">
        <f>Einsparung!H19+Einsparung!I19+Einsparung!H27+Einsparung!H28+Einsparung!I28</f>
        <v>0</v>
      </c>
      <c r="C70" s="69">
        <f>Einsparung!J19+Einsparung!J28</f>
        <v>0</v>
      </c>
      <c r="D70" s="534">
        <f>Einsparung!K19+Einsparung!K27+Einsparung!K28</f>
        <v>0</v>
      </c>
      <c r="E70" s="535">
        <f>D70*$B$84</f>
        <v>0</v>
      </c>
      <c r="F70" s="536">
        <f t="shared" si="0"/>
        <v>0</v>
      </c>
      <c r="G70" s="15"/>
      <c r="H70" s="699"/>
    </row>
    <row r="71" spans="1:8" x14ac:dyDescent="0.2">
      <c r="A71" s="68" t="s">
        <v>446</v>
      </c>
      <c r="B71" s="69">
        <f>Einsparung!P27</f>
        <v>0</v>
      </c>
      <c r="C71" s="501"/>
      <c r="D71" s="534">
        <f>Einsparung!R27</f>
        <v>0</v>
      </c>
      <c r="E71" s="535">
        <f>D71*$B$86</f>
        <v>0</v>
      </c>
      <c r="F71" s="536">
        <f t="shared" si="0"/>
        <v>0</v>
      </c>
      <c r="G71" s="15"/>
      <c r="H71" s="699"/>
    </row>
    <row r="72" spans="1:8" x14ac:dyDescent="0.2">
      <c r="A72" s="68" t="s">
        <v>71</v>
      </c>
      <c r="B72" s="69">
        <f>Einsparung!L19</f>
        <v>0</v>
      </c>
      <c r="C72" s="70"/>
      <c r="D72" s="534">
        <f>Einsparung!M19</f>
        <v>0</v>
      </c>
      <c r="E72" s="535">
        <f>D72*$B$85</f>
        <v>0</v>
      </c>
      <c r="F72" s="536">
        <f t="shared" si="0"/>
        <v>0</v>
      </c>
      <c r="G72" s="15"/>
      <c r="H72" s="699"/>
    </row>
    <row r="73" spans="1:8" ht="13.5" thickBot="1" x14ac:dyDescent="0.25">
      <c r="A73" s="71" t="s">
        <v>72</v>
      </c>
      <c r="B73" s="72">
        <f>Einsparung!N19</f>
        <v>0</v>
      </c>
      <c r="C73" s="73"/>
      <c r="D73" s="538">
        <f>Einsparung!O19</f>
        <v>0</v>
      </c>
      <c r="E73" s="539">
        <f>D73*$B$86</f>
        <v>0</v>
      </c>
      <c r="F73" s="540">
        <f t="shared" si="0"/>
        <v>0</v>
      </c>
      <c r="G73" s="15"/>
      <c r="H73" s="699"/>
    </row>
    <row r="74" spans="1:8" ht="13.5" thickBot="1" x14ac:dyDescent="0.25">
      <c r="A74" s="74" t="s">
        <v>59</v>
      </c>
      <c r="B74" s="75"/>
      <c r="C74" s="75"/>
      <c r="D74" s="541">
        <f>SUM(D68:D73)</f>
        <v>0</v>
      </c>
      <c r="E74" s="76"/>
      <c r="F74" s="533">
        <f>SUM(F68:F73)</f>
        <v>0</v>
      </c>
      <c r="G74" s="15"/>
      <c r="H74" s="699"/>
    </row>
    <row r="75" spans="1:8" x14ac:dyDescent="0.2">
      <c r="A75" s="13"/>
      <c r="B75" s="13"/>
      <c r="C75" s="13"/>
      <c r="D75" s="13"/>
      <c r="E75" s="13"/>
      <c r="F75" s="15"/>
      <c r="G75" s="15"/>
      <c r="H75" s="699"/>
    </row>
    <row r="76" spans="1:8" ht="13.5" thickBot="1" x14ac:dyDescent="0.25">
      <c r="A76" s="77" t="s">
        <v>167</v>
      </c>
      <c r="B76" s="15"/>
      <c r="C76" s="15"/>
      <c r="D76" s="15"/>
      <c r="E76" s="15"/>
      <c r="F76" s="15"/>
      <c r="G76" s="15"/>
      <c r="H76" s="699"/>
    </row>
    <row r="77" spans="1:8" x14ac:dyDescent="0.2">
      <c r="A77" s="1031" t="s">
        <v>303</v>
      </c>
      <c r="B77" s="1032"/>
      <c r="C77" s="1037"/>
      <c r="D77" s="1038"/>
      <c r="E77" s="1038"/>
      <c r="F77" s="1039"/>
      <c r="G77" s="15"/>
      <c r="H77" s="699"/>
    </row>
    <row r="78" spans="1:8" x14ac:dyDescent="0.2">
      <c r="A78" s="1033" t="s">
        <v>302</v>
      </c>
      <c r="B78" s="1034"/>
      <c r="C78" s="1040"/>
      <c r="D78" s="1041"/>
      <c r="E78" s="1041"/>
      <c r="F78" s="1042"/>
      <c r="G78" s="15"/>
      <c r="H78" s="699"/>
    </row>
    <row r="79" spans="1:8" ht="13.5" thickBot="1" x14ac:dyDescent="0.25">
      <c r="A79" s="1035" t="s">
        <v>304</v>
      </c>
      <c r="B79" s="1036"/>
      <c r="C79" s="1043"/>
      <c r="D79" s="1044"/>
      <c r="E79" s="1044"/>
      <c r="F79" s="1045"/>
      <c r="G79" s="15"/>
      <c r="H79" s="699"/>
    </row>
    <row r="80" spans="1:8" x14ac:dyDescent="0.2">
      <c r="A80" s="722"/>
      <c r="B80" s="722"/>
      <c r="C80" s="722"/>
      <c r="D80" s="722"/>
      <c r="E80" s="722"/>
      <c r="F80" s="672"/>
      <c r="G80" s="672"/>
      <c r="H80" s="699"/>
    </row>
    <row r="81" spans="1:8" x14ac:dyDescent="0.2">
      <c r="A81" s="78"/>
      <c r="B81" s="15"/>
      <c r="C81" s="15"/>
      <c r="D81" s="15"/>
      <c r="E81" s="15"/>
      <c r="F81" s="15"/>
      <c r="G81" s="15"/>
      <c r="H81" s="699"/>
    </row>
    <row r="82" spans="1:8" x14ac:dyDescent="0.2">
      <c r="A82" s="15"/>
      <c r="B82" s="15"/>
      <c r="C82" s="15"/>
      <c r="D82" s="15"/>
      <c r="E82" s="15"/>
      <c r="F82" s="15"/>
      <c r="G82" s="15"/>
      <c r="H82" s="699"/>
    </row>
    <row r="83" spans="1:8" ht="13.5" thickBot="1" x14ac:dyDescent="0.25">
      <c r="A83" s="77" t="s">
        <v>326</v>
      </c>
      <c r="B83" s="15"/>
      <c r="C83" s="15"/>
      <c r="D83" s="15"/>
      <c r="E83" s="15"/>
      <c r="F83" s="15"/>
      <c r="G83" s="15"/>
      <c r="H83" s="699"/>
    </row>
    <row r="84" spans="1:8" x14ac:dyDescent="0.2">
      <c r="A84" s="79" t="s">
        <v>327</v>
      </c>
      <c r="B84" s="80">
        <v>0.19</v>
      </c>
      <c r="C84" s="15"/>
      <c r="D84" s="15"/>
      <c r="E84" s="15"/>
      <c r="F84" s="15"/>
      <c r="G84" s="15"/>
      <c r="H84" s="699"/>
    </row>
    <row r="85" spans="1:8" x14ac:dyDescent="0.2">
      <c r="A85" s="48" t="s">
        <v>71</v>
      </c>
      <c r="B85" s="81">
        <v>7.0000000000000007E-2</v>
      </c>
      <c r="C85" s="15"/>
      <c r="D85" s="15"/>
      <c r="E85" s="15"/>
      <c r="F85" s="15"/>
      <c r="G85" s="15"/>
      <c r="H85" s="699"/>
    </row>
    <row r="86" spans="1:8" ht="13.5" thickBot="1" x14ac:dyDescent="0.25">
      <c r="A86" s="61" t="s">
        <v>457</v>
      </c>
      <c r="B86" s="82">
        <v>0</v>
      </c>
      <c r="C86" s="15"/>
      <c r="D86" s="15"/>
      <c r="E86" s="15"/>
      <c r="F86" s="15"/>
      <c r="G86" s="15"/>
      <c r="H86" s="699"/>
    </row>
    <row r="87" spans="1:8" ht="13.5" thickBot="1" x14ac:dyDescent="0.25">
      <c r="A87" s="15"/>
      <c r="B87" s="15"/>
      <c r="C87" s="15"/>
      <c r="D87" s="15"/>
      <c r="E87" s="15"/>
      <c r="F87" s="15"/>
      <c r="G87" s="15"/>
      <c r="H87" s="699"/>
    </row>
    <row r="88" spans="1:8" x14ac:dyDescent="0.2">
      <c r="A88" s="79" t="s">
        <v>359</v>
      </c>
      <c r="B88" s="83"/>
      <c r="C88" s="84"/>
      <c r="D88" s="13"/>
      <c r="E88" s="85"/>
      <c r="F88" s="15"/>
      <c r="G88" s="15"/>
      <c r="H88" s="699"/>
    </row>
    <row r="89" spans="1:8" x14ac:dyDescent="0.2">
      <c r="A89" s="48" t="s">
        <v>360</v>
      </c>
      <c r="B89" s="401"/>
      <c r="C89" s="84"/>
      <c r="D89" s="13"/>
      <c r="E89" s="85"/>
      <c r="F89" s="15"/>
      <c r="G89" s="15"/>
      <c r="H89" s="699"/>
    </row>
    <row r="90" spans="1:8" x14ac:dyDescent="0.2">
      <c r="A90" s="48" t="s">
        <v>328</v>
      </c>
      <c r="B90" s="86"/>
      <c r="C90" s="84"/>
      <c r="D90" s="13"/>
      <c r="E90" s="87"/>
      <c r="F90" s="15"/>
      <c r="G90" s="15"/>
      <c r="H90" s="699"/>
    </row>
    <row r="91" spans="1:8" ht="13.5" thickBot="1" x14ac:dyDescent="0.25">
      <c r="A91" s="61" t="s">
        <v>325</v>
      </c>
      <c r="B91" s="88"/>
      <c r="C91" s="89"/>
      <c r="D91" s="13"/>
      <c r="E91" s="87"/>
      <c r="F91" s="15"/>
      <c r="G91" s="15"/>
      <c r="H91" s="699"/>
    </row>
    <row r="92" spans="1:8" x14ac:dyDescent="0.2">
      <c r="A92" s="13"/>
      <c r="B92" s="44"/>
      <c r="C92" s="84"/>
      <c r="D92" s="13"/>
      <c r="E92" s="90"/>
      <c r="F92" s="15"/>
      <c r="G92" s="15"/>
      <c r="H92" s="699"/>
    </row>
    <row r="93" spans="1:8" x14ac:dyDescent="0.2">
      <c r="A93" s="13"/>
      <c r="B93" s="91"/>
      <c r="C93" s="84"/>
      <c r="D93" s="13"/>
      <c r="E93" s="92"/>
      <c r="F93" s="15"/>
      <c r="G93" s="15"/>
      <c r="H93" s="699"/>
    </row>
    <row r="94" spans="1:8" x14ac:dyDescent="0.2">
      <c r="A94" s="10"/>
      <c r="B94" s="10"/>
      <c r="C94" s="10"/>
      <c r="D94" s="10"/>
      <c r="E94" s="10"/>
      <c r="F94" s="10"/>
      <c r="G94" s="10"/>
      <c r="H94" s="699"/>
    </row>
    <row r="95" spans="1:8" x14ac:dyDescent="0.2">
      <c r="A95" s="699"/>
      <c r="B95" s="699"/>
      <c r="C95" s="699"/>
      <c r="D95" s="699"/>
      <c r="E95" s="699"/>
      <c r="F95" s="699"/>
      <c r="G95" s="699"/>
      <c r="H95" s="699"/>
    </row>
    <row r="96" spans="1:8" x14ac:dyDescent="0.2">
      <c r="A96" s="699"/>
      <c r="B96" s="699"/>
      <c r="C96" s="699"/>
      <c r="D96" s="699"/>
      <c r="E96" s="699"/>
      <c r="F96" s="699"/>
      <c r="G96" s="699"/>
      <c r="H96" s="699"/>
    </row>
    <row r="97" spans="1:8" x14ac:dyDescent="0.2">
      <c r="A97" s="699"/>
      <c r="B97" s="699"/>
      <c r="C97" s="699"/>
      <c r="D97" s="699"/>
      <c r="E97" s="699"/>
      <c r="F97" s="699"/>
      <c r="G97" s="699"/>
      <c r="H97" s="699"/>
    </row>
    <row r="98" spans="1:8" x14ac:dyDescent="0.2">
      <c r="A98" s="699"/>
      <c r="B98" s="699"/>
      <c r="C98" s="699"/>
      <c r="D98" s="699"/>
      <c r="E98" s="699"/>
      <c r="F98" s="699"/>
      <c r="G98" s="699"/>
      <c r="H98" s="699"/>
    </row>
    <row r="99" spans="1:8" x14ac:dyDescent="0.2">
      <c r="A99" s="699"/>
      <c r="B99" s="699"/>
      <c r="C99" s="699"/>
      <c r="D99" s="699"/>
      <c r="E99" s="699"/>
      <c r="F99" s="699"/>
      <c r="G99" s="699"/>
      <c r="H99" s="699"/>
    </row>
    <row r="100" spans="1:8" ht="13.5" thickBot="1" x14ac:dyDescent="0.25">
      <c r="A100" s="721" t="s">
        <v>232</v>
      </c>
      <c r="B100" s="722"/>
      <c r="C100" s="722"/>
      <c r="D100" s="722"/>
      <c r="E100" s="722"/>
      <c r="F100" s="672"/>
      <c r="G100" s="699"/>
      <c r="H100" s="699"/>
    </row>
    <row r="101" spans="1:8" ht="52.5" customHeight="1" x14ac:dyDescent="0.2">
      <c r="A101" s="723" t="s">
        <v>337</v>
      </c>
      <c r="B101" s="1046" t="s">
        <v>233</v>
      </c>
      <c r="C101" s="1046"/>
      <c r="D101" s="1046"/>
      <c r="E101" s="1046"/>
      <c r="F101" s="1047"/>
      <c r="G101" s="699"/>
      <c r="H101" s="699"/>
    </row>
    <row r="102" spans="1:8" ht="45" customHeight="1" thickBot="1" x14ac:dyDescent="0.25">
      <c r="A102" s="724" t="s">
        <v>338</v>
      </c>
      <c r="B102" s="1029" t="s">
        <v>259</v>
      </c>
      <c r="C102" s="1029"/>
      <c r="D102" s="1029"/>
      <c r="E102" s="1029"/>
      <c r="F102" s="1030"/>
      <c r="G102" s="699"/>
      <c r="H102" s="699"/>
    </row>
    <row r="103" spans="1:8" x14ac:dyDescent="0.2">
      <c r="A103" s="699"/>
      <c r="B103" s="699"/>
      <c r="C103" s="699"/>
      <c r="D103" s="699"/>
      <c r="E103" s="699"/>
      <c r="F103" s="699"/>
      <c r="G103" s="699"/>
      <c r="H103" s="699"/>
    </row>
  </sheetData>
  <sheetProtection algorithmName="SHA-512" hashValue="wULjQN342mMOmcu62yBmhR/BQGWpkris8GWjw3aKEgsi/qta7180yjO2c9QalarimPazw1P53GtFo4X7/O5K5Q==" saltValue="2GMRPDk6pLfOYGfoZ7SwlQ==" spinCount="100000" sheet="1" formatCells="0" formatColumns="0" formatRows="0"/>
  <mergeCells count="45">
    <mergeCell ref="F59:G59"/>
    <mergeCell ref="F56:G56"/>
    <mergeCell ref="F50:G50"/>
    <mergeCell ref="F53:G53"/>
    <mergeCell ref="F64:G64"/>
    <mergeCell ref="F61:G63"/>
    <mergeCell ref="F57:G57"/>
    <mergeCell ref="F52:G52"/>
    <mergeCell ref="F58:G58"/>
    <mergeCell ref="B102:F102"/>
    <mergeCell ref="A77:B77"/>
    <mergeCell ref="A78:B78"/>
    <mergeCell ref="A79:B79"/>
    <mergeCell ref="C77:F77"/>
    <mergeCell ref="C78:F78"/>
    <mergeCell ref="C79:F79"/>
    <mergeCell ref="B101:F101"/>
    <mergeCell ref="B17:C17"/>
    <mergeCell ref="B18:C18"/>
    <mergeCell ref="B19:C19"/>
    <mergeCell ref="B20:C20"/>
    <mergeCell ref="B21:C21"/>
    <mergeCell ref="B24:C24"/>
    <mergeCell ref="B25:C25"/>
    <mergeCell ref="B26:C26"/>
    <mergeCell ref="E41:G41"/>
    <mergeCell ref="F39:G39"/>
    <mergeCell ref="B27:C27"/>
    <mergeCell ref="B28:C28"/>
    <mergeCell ref="E45:G45"/>
    <mergeCell ref="F40:G40"/>
    <mergeCell ref="E46:G46"/>
    <mergeCell ref="E44:G44"/>
    <mergeCell ref="E42:G42"/>
    <mergeCell ref="E43:G43"/>
    <mergeCell ref="F16:G16"/>
    <mergeCell ref="F17:G17"/>
    <mergeCell ref="E31:G32"/>
    <mergeCell ref="F7:G7"/>
    <mergeCell ref="F8:G8"/>
    <mergeCell ref="F9:G9"/>
    <mergeCell ref="F11:G11"/>
    <mergeCell ref="F12:G12"/>
    <mergeCell ref="F13:G13"/>
    <mergeCell ref="F15:G15"/>
  </mergeCells>
  <phoneticPr fontId="9" type="noConversion"/>
  <conditionalFormatting sqref="E59">
    <cfRule type="cellIs" dxfId="4" priority="3" stopIfTrue="1" operator="greaterThan">
      <formula>0.7</formula>
    </cfRule>
  </conditionalFormatting>
  <conditionalFormatting sqref="G55">
    <cfRule type="cellIs" dxfId="3" priority="1" operator="greaterThan">
      <formula>$G$47</formula>
    </cfRule>
  </conditionalFormatting>
  <pageMargins left="0.74803149606299213" right="0.39370078740157483" top="0.47244094488188981" bottom="0.59055118110236227" header="0.27559055118110237" footer="0.39370078740157483"/>
  <pageSetup paperSize="8" scale="77" orientation="portrait" r:id="rId1"/>
  <headerFooter alignWithMargins="0">
    <oddFooter>&amp;L&amp;"Arial,Standard"&amp;7Seite &amp;P von &amp;N&amp;R&amp;"Arial,Standard"&amp;7Leitfaden Contracting der Bayerischen Staatlichen Hochbauverwaltung, Stand: Oktober/2025</oddFooter>
  </headerFooter>
  <ignoredErrors>
    <ignoredError sqref="B34:B37 B51:B53 B41:B50" numberStoredAsText="1"/>
    <ignoredError sqref="E39:E40 E50 E52:E53" evalError="1"/>
  </ignoredError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4">
    <pageSetUpPr fitToPage="1"/>
  </sheetPr>
  <dimension ref="A1:IR45"/>
  <sheetViews>
    <sheetView view="pageBreakPreview" zoomScaleNormal="100" zoomScaleSheetLayoutView="100" workbookViewId="0">
      <selection activeCell="A44" sqref="A44"/>
    </sheetView>
  </sheetViews>
  <sheetFormatPr baseColWidth="10" defaultRowHeight="12.75" x14ac:dyDescent="0.2"/>
  <cols>
    <col min="1" max="1" width="4.5703125" style="186" bestFit="1" customWidth="1"/>
    <col min="2" max="2" width="32" style="112" customWidth="1"/>
    <col min="3" max="3" width="38.140625" style="112" customWidth="1"/>
    <col min="4" max="4" width="21" style="112" customWidth="1"/>
    <col min="5" max="5" width="16.42578125" style="112" customWidth="1"/>
    <col min="6" max="6" width="19.28515625" style="112" customWidth="1"/>
    <col min="7" max="7" width="21" style="112" customWidth="1"/>
    <col min="8" max="8" width="19.140625" style="112" customWidth="1"/>
    <col min="9" max="9" width="21" style="210" customWidth="1"/>
    <col min="10" max="10" width="18" style="210" customWidth="1"/>
    <col min="11" max="11" width="15.140625" style="210" customWidth="1"/>
    <col min="12" max="12" width="22.140625" style="112" customWidth="1"/>
    <col min="13" max="13" width="20.42578125" style="113" customWidth="1"/>
    <col min="14" max="16384" width="11.42578125" style="96"/>
  </cols>
  <sheetData>
    <row r="1" spans="1:252" ht="20.100000000000001" customHeight="1" x14ac:dyDescent="0.2">
      <c r="A1" s="9" t="s">
        <v>361</v>
      </c>
      <c r="B1" s="93"/>
      <c r="C1" s="93"/>
      <c r="D1" s="93"/>
      <c r="E1" s="93"/>
      <c r="F1" s="93"/>
      <c r="G1" s="93"/>
      <c r="H1" s="93"/>
      <c r="I1" s="205"/>
      <c r="J1" s="205"/>
      <c r="K1" s="205"/>
    </row>
    <row r="2" spans="1:252" ht="20.100000000000001" customHeight="1" x14ac:dyDescent="0.2">
      <c r="A2" s="96"/>
      <c r="B2" s="93"/>
      <c r="C2" s="93"/>
      <c r="D2" s="93"/>
      <c r="E2" s="93"/>
      <c r="F2" s="93"/>
      <c r="G2" s="93"/>
      <c r="H2" s="93"/>
      <c r="I2" s="205"/>
      <c r="J2" s="205"/>
      <c r="K2" s="205"/>
    </row>
    <row r="3" spans="1:252" ht="20.100000000000001" customHeight="1" x14ac:dyDescent="0.2">
      <c r="A3" s="97" t="s">
        <v>258</v>
      </c>
      <c r="B3" s="93"/>
      <c r="C3" s="93"/>
      <c r="D3" s="93"/>
      <c r="E3" s="93"/>
      <c r="F3" s="93"/>
      <c r="G3" s="93"/>
      <c r="H3" s="93"/>
      <c r="I3" s="205"/>
      <c r="J3" s="205"/>
      <c r="K3" s="205"/>
    </row>
    <row r="4" spans="1:252" ht="15" customHeight="1" thickBot="1" x14ac:dyDescent="0.25">
      <c r="A4" s="1062" t="s">
        <v>375</v>
      </c>
      <c r="B4" s="1062"/>
      <c r="C4" s="93"/>
      <c r="D4" s="93"/>
      <c r="E4" s="93"/>
      <c r="F4" s="93"/>
      <c r="G4" s="93"/>
      <c r="H4" s="93"/>
      <c r="I4" s="205"/>
      <c r="J4" s="205"/>
      <c r="K4" s="205"/>
    </row>
    <row r="5" spans="1:252" s="102" customFormat="1" ht="131.25" customHeight="1" thickBot="1" x14ac:dyDescent="0.25">
      <c r="A5" s="163" t="s">
        <v>4</v>
      </c>
      <c r="B5" s="164" t="s">
        <v>5</v>
      </c>
      <c r="C5" s="164" t="s">
        <v>282</v>
      </c>
      <c r="D5" s="164" t="s">
        <v>277</v>
      </c>
      <c r="E5" s="164" t="s">
        <v>283</v>
      </c>
      <c r="F5" s="164" t="s">
        <v>202</v>
      </c>
      <c r="G5" s="164" t="s">
        <v>334</v>
      </c>
      <c r="H5" s="164" t="s">
        <v>203</v>
      </c>
      <c r="I5" s="164" t="s">
        <v>335</v>
      </c>
      <c r="J5" s="164" t="s">
        <v>301</v>
      </c>
      <c r="K5" s="232" t="s">
        <v>354</v>
      </c>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169"/>
    </row>
    <row r="6" spans="1:252" x14ac:dyDescent="0.2">
      <c r="A6" s="454" t="str">
        <f>'Gebäude allgemein'!A6</f>
        <v>1</v>
      </c>
      <c r="B6" s="455" t="str">
        <f>'Gebäude allgemein'!B6</f>
        <v>Gebäude 1</v>
      </c>
      <c r="C6" s="154"/>
      <c r="D6" s="154"/>
      <c r="E6" s="154"/>
      <c r="F6" s="154"/>
      <c r="G6" s="154"/>
      <c r="H6" s="211"/>
      <c r="I6" s="211"/>
      <c r="J6" s="154"/>
      <c r="K6" s="233"/>
      <c r="L6" s="96"/>
      <c r="M6" s="96"/>
    </row>
    <row r="7" spans="1:252" x14ac:dyDescent="0.2">
      <c r="A7" s="456" t="str">
        <f>'Gebäude allgemein'!A7</f>
        <v>2</v>
      </c>
      <c r="B7" s="457" t="str">
        <f>'Gebäude allgemein'!B7</f>
        <v>Gebäude 2</v>
      </c>
      <c r="C7" s="114"/>
      <c r="D7" s="114"/>
      <c r="E7" s="114"/>
      <c r="F7" s="114"/>
      <c r="G7" s="213"/>
      <c r="H7" s="213"/>
      <c r="I7" s="213"/>
      <c r="J7" s="114"/>
      <c r="K7" s="230"/>
      <c r="L7" s="96"/>
      <c r="M7" s="96"/>
    </row>
    <row r="8" spans="1:252" x14ac:dyDescent="0.2">
      <c r="A8" s="456" t="str">
        <f>'Gebäude allgemein'!A8</f>
        <v>3</v>
      </c>
      <c r="B8" s="438" t="str">
        <f>'Gebäude allgemein'!B8</f>
        <v>Gebäude 3</v>
      </c>
      <c r="C8" s="227"/>
      <c r="D8" s="114"/>
      <c r="E8" s="114"/>
      <c r="F8" s="114"/>
      <c r="G8" s="213"/>
      <c r="H8" s="213"/>
      <c r="I8" s="213"/>
      <c r="J8" s="114"/>
      <c r="K8" s="230"/>
      <c r="L8" s="96"/>
      <c r="M8" s="96"/>
    </row>
    <row r="9" spans="1:252" ht="13.5" thickBot="1" x14ac:dyDescent="0.25">
      <c r="A9" s="458" t="str">
        <f>'Gebäude allgemein'!A9</f>
        <v>4</v>
      </c>
      <c r="B9" s="439" t="str">
        <f>'Gebäude allgemein'!B9</f>
        <v>Gebäude 4</v>
      </c>
      <c r="C9" s="228"/>
      <c r="D9" s="158"/>
      <c r="E9" s="158"/>
      <c r="F9" s="158"/>
      <c r="G9" s="214"/>
      <c r="H9" s="214"/>
      <c r="I9" s="214"/>
      <c r="J9" s="158"/>
      <c r="K9" s="231"/>
      <c r="L9" s="96"/>
      <c r="M9" s="96"/>
    </row>
    <row r="10" spans="1:252" x14ac:dyDescent="0.2">
      <c r="A10" s="553"/>
      <c r="B10" s="544"/>
      <c r="C10" s="544"/>
      <c r="D10" s="544"/>
      <c r="E10" s="544"/>
      <c r="F10" s="544"/>
      <c r="G10" s="544"/>
      <c r="H10" s="555"/>
      <c r="I10" s="555"/>
      <c r="J10" s="555"/>
      <c r="K10" s="544"/>
      <c r="L10" s="113"/>
      <c r="M10" s="96"/>
    </row>
    <row r="11" spans="1:252" x14ac:dyDescent="0.2">
      <c r="A11" s="172"/>
      <c r="B11" s="104"/>
      <c r="C11" s="104"/>
      <c r="D11" s="104"/>
      <c r="E11" s="104"/>
      <c r="F11" s="104"/>
      <c r="G11" s="104"/>
      <c r="H11" s="104"/>
      <c r="I11" s="184"/>
      <c r="J11" s="184"/>
      <c r="K11" s="184"/>
    </row>
    <row r="12" spans="1:252" ht="13.5" thickBot="1" x14ac:dyDescent="0.25">
      <c r="A12" s="172"/>
      <c r="B12" s="218" t="s">
        <v>29</v>
      </c>
      <c r="C12" s="104"/>
      <c r="D12" s="104"/>
      <c r="E12" s="104"/>
      <c r="F12" s="104"/>
      <c r="G12" s="104"/>
      <c r="H12" s="104"/>
      <c r="I12" s="184"/>
      <c r="J12" s="184"/>
      <c r="K12" s="184"/>
    </row>
    <row r="13" spans="1:252" ht="51" customHeight="1" thickBot="1" x14ac:dyDescent="0.25">
      <c r="A13" s="219"/>
      <c r="B13" s="220"/>
      <c r="C13" s="98" t="s">
        <v>109</v>
      </c>
      <c r="D13" s="98" t="s">
        <v>108</v>
      </c>
      <c r="E13" s="221" t="s">
        <v>120</v>
      </c>
      <c r="F13" s="222" t="s">
        <v>204</v>
      </c>
      <c r="G13" s="104"/>
      <c r="H13" s="104"/>
      <c r="I13" s="184"/>
      <c r="J13" s="184"/>
      <c r="K13" s="184"/>
    </row>
    <row r="14" spans="1:252" x14ac:dyDescent="0.2">
      <c r="A14" s="454" t="str">
        <f t="shared" ref="A14:B17" si="0">A6</f>
        <v>1</v>
      </c>
      <c r="B14" s="452" t="str">
        <f t="shared" si="0"/>
        <v>Gebäude 1</v>
      </c>
      <c r="C14" s="154"/>
      <c r="D14" s="154"/>
      <c r="E14" s="154"/>
      <c r="F14" s="200"/>
      <c r="G14" s="104"/>
      <c r="H14" s="104"/>
      <c r="I14" s="184"/>
      <c r="J14" s="184"/>
      <c r="K14" s="184"/>
    </row>
    <row r="15" spans="1:252" x14ac:dyDescent="0.2">
      <c r="A15" s="456" t="str">
        <f t="shared" si="0"/>
        <v>2</v>
      </c>
      <c r="B15" s="438" t="str">
        <f t="shared" si="0"/>
        <v>Gebäude 2</v>
      </c>
      <c r="C15" s="114"/>
      <c r="D15" s="114"/>
      <c r="E15" s="114"/>
      <c r="F15" s="193"/>
      <c r="G15" s="104"/>
      <c r="H15" s="104"/>
      <c r="I15" s="184"/>
      <c r="J15" s="184"/>
      <c r="K15" s="184"/>
    </row>
    <row r="16" spans="1:252" x14ac:dyDescent="0.2">
      <c r="A16" s="456" t="str">
        <f t="shared" si="0"/>
        <v>3</v>
      </c>
      <c r="B16" s="438" t="str">
        <f t="shared" si="0"/>
        <v>Gebäude 3</v>
      </c>
      <c r="C16" s="114"/>
      <c r="D16" s="114"/>
      <c r="E16" s="114"/>
      <c r="F16" s="193"/>
      <c r="G16" s="104"/>
      <c r="H16" s="104"/>
      <c r="I16" s="184"/>
      <c r="J16" s="184"/>
      <c r="K16" s="184"/>
    </row>
    <row r="17" spans="1:11" ht="13.5" thickBot="1" x14ac:dyDescent="0.25">
      <c r="A17" s="458" t="str">
        <f t="shared" si="0"/>
        <v>4</v>
      </c>
      <c r="B17" s="439" t="str">
        <f t="shared" si="0"/>
        <v>Gebäude 4</v>
      </c>
      <c r="C17" s="158"/>
      <c r="D17" s="158"/>
      <c r="E17" s="158"/>
      <c r="F17" s="197"/>
      <c r="G17" s="104"/>
      <c r="H17" s="104"/>
      <c r="I17" s="184"/>
      <c r="J17" s="184"/>
      <c r="K17" s="184"/>
    </row>
    <row r="18" spans="1:11" x14ac:dyDescent="0.2">
      <c r="A18" s="553"/>
      <c r="B18" s="553"/>
      <c r="C18" s="544"/>
      <c r="D18" s="544"/>
      <c r="E18" s="544"/>
      <c r="F18" s="544"/>
      <c r="G18" s="104"/>
      <c r="H18" s="104"/>
      <c r="I18" s="184"/>
      <c r="J18" s="184"/>
      <c r="K18" s="184"/>
    </row>
    <row r="19" spans="1:11" x14ac:dyDescent="0.2">
      <c r="A19" s="553"/>
      <c r="B19" s="553"/>
      <c r="C19" s="544"/>
      <c r="D19" s="544"/>
      <c r="E19" s="544"/>
      <c r="F19" s="544"/>
      <c r="G19" s="104"/>
      <c r="H19" s="104"/>
      <c r="I19" s="184"/>
      <c r="J19" s="184"/>
      <c r="K19" s="184"/>
    </row>
    <row r="20" spans="1:11" ht="13.5" thickBot="1" x14ac:dyDescent="0.25">
      <c r="A20" s="172"/>
      <c r="B20" s="218" t="s">
        <v>433</v>
      </c>
      <c r="C20" s="104"/>
      <c r="D20" s="104"/>
      <c r="E20" s="104"/>
      <c r="F20" s="104"/>
      <c r="G20" s="104"/>
      <c r="H20" s="1132"/>
      <c r="I20" s="184"/>
      <c r="J20" s="184"/>
      <c r="K20" s="184"/>
    </row>
    <row r="21" spans="1:11" ht="36.75" thickBot="1" x14ac:dyDescent="0.25">
      <c r="A21" s="219"/>
      <c r="B21" s="220"/>
      <c r="C21" s="98" t="s">
        <v>429</v>
      </c>
      <c r="D21" s="98" t="s">
        <v>378</v>
      </c>
      <c r="E21" s="221" t="s">
        <v>434</v>
      </c>
      <c r="F21" s="785" t="s">
        <v>430</v>
      </c>
      <c r="G21" s="789" t="s">
        <v>8</v>
      </c>
      <c r="H21" s="1132"/>
      <c r="I21" s="184"/>
      <c r="J21" s="184"/>
      <c r="K21" s="184"/>
    </row>
    <row r="22" spans="1:11" x14ac:dyDescent="0.2">
      <c r="A22" s="454" t="str">
        <f t="shared" ref="A22" si="1">A14</f>
        <v>1</v>
      </c>
      <c r="B22" s="452" t="str">
        <f>B6</f>
        <v>Gebäude 1</v>
      </c>
      <c r="C22" s="154"/>
      <c r="D22" s="154"/>
      <c r="E22" s="154"/>
      <c r="F22" s="212"/>
      <c r="G22" s="786"/>
      <c r="H22" s="1132"/>
      <c r="I22" s="184"/>
      <c r="J22" s="184"/>
      <c r="K22" s="184"/>
    </row>
    <row r="23" spans="1:11" x14ac:dyDescent="0.2">
      <c r="A23" s="456" t="str">
        <f t="shared" ref="A23" si="2">A15</f>
        <v>2</v>
      </c>
      <c r="B23" s="438" t="str">
        <f>B7</f>
        <v>Gebäude 2</v>
      </c>
      <c r="C23" s="114"/>
      <c r="D23" s="114"/>
      <c r="E23" s="114"/>
      <c r="F23" s="145"/>
      <c r="G23" s="787"/>
      <c r="H23" s="1132"/>
      <c r="I23" s="184"/>
      <c r="J23" s="184"/>
      <c r="K23" s="184"/>
    </row>
    <row r="24" spans="1:11" x14ac:dyDescent="0.2">
      <c r="A24" s="456" t="str">
        <f t="shared" ref="A24" si="3">A16</f>
        <v>3</v>
      </c>
      <c r="B24" s="438" t="str">
        <f>B8</f>
        <v>Gebäude 3</v>
      </c>
      <c r="C24" s="114"/>
      <c r="D24" s="114"/>
      <c r="E24" s="114"/>
      <c r="F24" s="145"/>
      <c r="G24" s="787"/>
      <c r="H24" s="1132"/>
      <c r="I24" s="184"/>
      <c r="J24" s="184"/>
      <c r="K24" s="184"/>
    </row>
    <row r="25" spans="1:11" ht="13.5" thickBot="1" x14ac:dyDescent="0.25">
      <c r="A25" s="458" t="str">
        <f t="shared" ref="A25" si="4">A17</f>
        <v>4</v>
      </c>
      <c r="B25" s="439" t="str">
        <f>B9</f>
        <v>Gebäude 4</v>
      </c>
      <c r="C25" s="158"/>
      <c r="D25" s="158"/>
      <c r="E25" s="158"/>
      <c r="F25" s="195"/>
      <c r="G25" s="788"/>
      <c r="H25" s="1132"/>
      <c r="I25" s="184"/>
      <c r="J25" s="184"/>
      <c r="K25" s="184"/>
    </row>
    <row r="26" spans="1:11" x14ac:dyDescent="0.2">
      <c r="A26" s="553"/>
      <c r="B26" s="553"/>
      <c r="C26" s="544"/>
      <c r="D26" s="544"/>
      <c r="E26" s="544"/>
      <c r="F26" s="544"/>
      <c r="G26" s="104"/>
      <c r="H26" s="104"/>
      <c r="I26" s="184"/>
      <c r="J26" s="184"/>
      <c r="K26" s="184"/>
    </row>
    <row r="27" spans="1:11" x14ac:dyDescent="0.2">
      <c r="A27" s="553"/>
      <c r="B27" s="553"/>
      <c r="C27" s="544"/>
      <c r="D27" s="544"/>
      <c r="E27" s="544"/>
      <c r="F27" s="544"/>
      <c r="G27" s="104"/>
      <c r="H27" s="104"/>
      <c r="I27" s="184"/>
      <c r="J27" s="184"/>
      <c r="K27" s="184"/>
    </row>
    <row r="28" spans="1:11" x14ac:dyDescent="0.2">
      <c r="A28" s="172"/>
      <c r="B28" s="172"/>
      <c r="C28" s="104"/>
      <c r="D28" s="104"/>
      <c r="E28" s="104"/>
      <c r="F28" s="104"/>
      <c r="G28" s="104"/>
      <c r="H28" s="104"/>
      <c r="I28" s="184"/>
      <c r="J28" s="184"/>
      <c r="K28" s="184"/>
    </row>
    <row r="29" spans="1:11" x14ac:dyDescent="0.2">
      <c r="A29" s="172"/>
      <c r="B29" s="172"/>
      <c r="C29" s="104"/>
      <c r="D29" s="104"/>
      <c r="E29" s="104"/>
      <c r="F29" s="104"/>
      <c r="G29" s="104"/>
      <c r="H29" s="104"/>
      <c r="I29" s="184"/>
      <c r="J29" s="184"/>
      <c r="K29" s="184"/>
    </row>
    <row r="30" spans="1:11" ht="13.5" thickBot="1" x14ac:dyDescent="0.25">
      <c r="A30" s="172"/>
      <c r="B30" s="172"/>
      <c r="C30" s="104"/>
      <c r="D30" s="104"/>
      <c r="E30" s="104"/>
      <c r="F30" s="104"/>
      <c r="G30" s="104"/>
      <c r="H30" s="104"/>
      <c r="I30" s="184"/>
      <c r="J30" s="184"/>
      <c r="K30" s="184"/>
    </row>
    <row r="31" spans="1:11" ht="13.5" thickBot="1" x14ac:dyDescent="0.25">
      <c r="A31" s="137"/>
      <c r="B31" s="1148" t="s">
        <v>116</v>
      </c>
      <c r="C31" s="1149"/>
      <c r="D31" s="104"/>
      <c r="E31" s="104"/>
      <c r="F31" s="1142" t="s">
        <v>286</v>
      </c>
      <c r="G31" s="1143"/>
      <c r="H31" s="104"/>
      <c r="I31" s="184"/>
      <c r="J31" s="184"/>
      <c r="K31" s="184"/>
    </row>
    <row r="32" spans="1:11" x14ac:dyDescent="0.2">
      <c r="A32" s="172"/>
      <c r="B32" s="223" t="s">
        <v>117</v>
      </c>
      <c r="C32" s="154"/>
      <c r="D32" s="1136"/>
      <c r="E32" s="104"/>
      <c r="F32" s="1144"/>
      <c r="G32" s="1145"/>
      <c r="H32" s="208"/>
      <c r="I32" s="184"/>
      <c r="J32" s="184"/>
      <c r="K32" s="184"/>
    </row>
    <row r="33" spans="1:11" x14ac:dyDescent="0.2">
      <c r="A33" s="172"/>
      <c r="B33" s="224" t="s">
        <v>118</v>
      </c>
      <c r="C33" s="229"/>
      <c r="D33" s="1137"/>
      <c r="E33" s="104"/>
      <c r="F33" s="1144"/>
      <c r="G33" s="1145"/>
      <c r="H33" s="104"/>
      <c r="I33" s="1135"/>
      <c r="J33" s="1135"/>
      <c r="K33" s="184"/>
    </row>
    <row r="34" spans="1:11" x14ac:dyDescent="0.2">
      <c r="A34" s="172"/>
      <c r="B34" s="225" t="s">
        <v>119</v>
      </c>
      <c r="C34" s="1146"/>
      <c r="D34" s="1147"/>
      <c r="E34" s="104"/>
      <c r="F34" s="1144"/>
      <c r="G34" s="1145"/>
      <c r="H34" s="104"/>
      <c r="I34" s="1135"/>
      <c r="J34" s="1135"/>
      <c r="K34" s="184"/>
    </row>
    <row r="35" spans="1:11" x14ac:dyDescent="0.2">
      <c r="A35" s="172"/>
      <c r="B35" s="225"/>
      <c r="C35" s="1146"/>
      <c r="D35" s="1147"/>
      <c r="E35" s="104"/>
      <c r="F35" s="1144"/>
      <c r="G35" s="1145"/>
      <c r="H35" s="104"/>
      <c r="I35" s="1135"/>
      <c r="J35" s="1135"/>
      <c r="K35" s="184"/>
    </row>
    <row r="36" spans="1:11" x14ac:dyDescent="0.2">
      <c r="A36" s="172"/>
      <c r="B36" s="225"/>
      <c r="C36" s="1146"/>
      <c r="D36" s="1147"/>
      <c r="E36" s="104"/>
      <c r="F36" s="1144"/>
      <c r="G36" s="1145"/>
      <c r="H36" s="104"/>
      <c r="I36" s="1135"/>
      <c r="J36" s="1135"/>
      <c r="K36" s="184"/>
    </row>
    <row r="37" spans="1:11" x14ac:dyDescent="0.2">
      <c r="A37" s="172"/>
      <c r="B37" s="225"/>
      <c r="C37" s="1146"/>
      <c r="D37" s="1147"/>
      <c r="E37" s="104"/>
      <c r="F37" s="1144"/>
      <c r="G37" s="1145"/>
      <c r="H37" s="104"/>
      <c r="I37" s="1135"/>
      <c r="J37" s="1135"/>
      <c r="K37" s="184"/>
    </row>
    <row r="38" spans="1:11" x14ac:dyDescent="0.2">
      <c r="A38" s="172"/>
      <c r="B38" s="225"/>
      <c r="C38" s="1146"/>
      <c r="D38" s="1147"/>
      <c r="E38" s="104"/>
      <c r="F38" s="1138"/>
      <c r="G38" s="1139"/>
      <c r="H38" s="104"/>
      <c r="I38" s="184"/>
      <c r="J38" s="184"/>
      <c r="K38" s="184"/>
    </row>
    <row r="39" spans="1:11" ht="13.5" thickBot="1" x14ac:dyDescent="0.25">
      <c r="A39" s="172"/>
      <c r="B39" s="226"/>
      <c r="C39" s="1133"/>
      <c r="D39" s="1134"/>
      <c r="E39" s="208"/>
      <c r="F39" s="1140"/>
      <c r="G39" s="1141"/>
      <c r="H39" s="208"/>
      <c r="I39" s="12"/>
      <c r="J39" s="208"/>
      <c r="K39" s="184"/>
    </row>
    <row r="40" spans="1:11" ht="13.5" thickBot="1" x14ac:dyDescent="0.25">
      <c r="A40" s="758"/>
      <c r="B40" s="104"/>
      <c r="C40" s="104"/>
      <c r="D40" s="104"/>
      <c r="E40" s="104"/>
      <c r="F40" s="104"/>
      <c r="G40" s="104"/>
      <c r="H40" s="104"/>
      <c r="I40" s="184"/>
      <c r="J40" s="184"/>
      <c r="K40" s="184"/>
    </row>
    <row r="41" spans="1:11" x14ac:dyDescent="0.2">
      <c r="A41" s="758"/>
      <c r="B41" s="79" t="s">
        <v>359</v>
      </c>
      <c r="C41" s="83"/>
      <c r="D41" s="104"/>
      <c r="E41" s="104"/>
      <c r="F41" s="104"/>
      <c r="G41" s="104"/>
      <c r="H41" s="104"/>
      <c r="I41" s="184"/>
      <c r="J41" s="184"/>
      <c r="K41" s="184"/>
    </row>
    <row r="42" spans="1:11" x14ac:dyDescent="0.2">
      <c r="A42" s="758"/>
      <c r="B42" s="48" t="s">
        <v>360</v>
      </c>
      <c r="C42" s="401"/>
      <c r="D42" s="104"/>
      <c r="E42" s="104"/>
      <c r="F42" s="104"/>
      <c r="G42" s="104"/>
      <c r="H42" s="104"/>
      <c r="I42" s="184"/>
      <c r="J42" s="184"/>
      <c r="K42" s="184"/>
    </row>
    <row r="43" spans="1:11" x14ac:dyDescent="0.2">
      <c r="A43" s="758"/>
      <c r="B43" s="48" t="s">
        <v>328</v>
      </c>
      <c r="C43" s="86"/>
      <c r="D43" s="104"/>
      <c r="E43" s="104"/>
      <c r="F43" s="104"/>
      <c r="G43" s="104"/>
      <c r="H43" s="104"/>
      <c r="I43" s="184"/>
      <c r="J43" s="184"/>
      <c r="K43" s="184"/>
    </row>
    <row r="44" spans="1:11" ht="13.5" thickBot="1" x14ac:dyDescent="0.25">
      <c r="A44" s="172"/>
      <c r="B44" s="61" t="s">
        <v>325</v>
      </c>
      <c r="C44" s="88"/>
      <c r="D44" s="104"/>
      <c r="E44" s="104"/>
      <c r="F44" s="104"/>
      <c r="G44" s="104"/>
      <c r="H44" s="104"/>
      <c r="I44" s="184"/>
      <c r="J44" s="184"/>
      <c r="K44" s="184"/>
    </row>
    <row r="45" spans="1:11" x14ac:dyDescent="0.2">
      <c r="A45" s="172"/>
      <c r="B45" s="104"/>
      <c r="C45" s="104"/>
      <c r="D45" s="104"/>
      <c r="E45" s="104"/>
      <c r="F45" s="104"/>
      <c r="G45" s="104"/>
      <c r="H45" s="104"/>
      <c r="I45" s="184"/>
      <c r="J45" s="184"/>
      <c r="K45" s="184"/>
    </row>
  </sheetData>
  <sheetProtection algorithmName="SHA-512" hashValue="BFpT2KTAjVS+7mUiZcQEpIRZnQgEaU/HbHkUWNUeEthC8bsrf0URk/IMMR3pLYfIJvKYbCM1fk5zGQR4qVK8Nw==" saltValue="wVNkC1QdUyvW4M2EDdMxew==" spinCount="100000" sheet="1" formatCells="0" formatColumns="0" formatRows="0" insertRows="0"/>
  <mergeCells count="17">
    <mergeCell ref="C38:D38"/>
    <mergeCell ref="A4:B4"/>
    <mergeCell ref="H20:H25"/>
    <mergeCell ref="C39:D39"/>
    <mergeCell ref="I33:J33"/>
    <mergeCell ref="I34:J34"/>
    <mergeCell ref="I35:J35"/>
    <mergeCell ref="I36:J36"/>
    <mergeCell ref="I37:J37"/>
    <mergeCell ref="D32:D33"/>
    <mergeCell ref="F38:G39"/>
    <mergeCell ref="F31:G37"/>
    <mergeCell ref="C37:D37"/>
    <mergeCell ref="B31:C31"/>
    <mergeCell ref="C34:D34"/>
    <mergeCell ref="C35:D35"/>
    <mergeCell ref="C36:D36"/>
  </mergeCells>
  <phoneticPr fontId="0" type="noConversion"/>
  <pageMargins left="0.74803149606299213" right="0.77" top="0.78740157480314965" bottom="0.59055118110236227" header="0.39370078740157483" footer="0.39370078740157483"/>
  <pageSetup paperSize="8" scale="74"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pageSetUpPr fitToPage="1"/>
  </sheetPr>
  <dimension ref="A1:IS26"/>
  <sheetViews>
    <sheetView view="pageBreakPreview" zoomScaleNormal="100" zoomScaleSheetLayoutView="100" workbookViewId="0">
      <selection activeCell="A44" sqref="A44"/>
    </sheetView>
  </sheetViews>
  <sheetFormatPr baseColWidth="10" defaultRowHeight="12.75" x14ac:dyDescent="0.2"/>
  <cols>
    <col min="1" max="1" width="5.28515625" style="186" customWidth="1"/>
    <col min="2" max="2" width="32.28515625" style="112" customWidth="1"/>
    <col min="3" max="3" width="18" style="112" customWidth="1"/>
    <col min="4" max="4" width="24.85546875" style="112" customWidth="1"/>
    <col min="5" max="5" width="24.7109375" style="112" customWidth="1"/>
    <col min="6" max="6" width="32.7109375" style="112" customWidth="1"/>
    <col min="7" max="7" width="35.42578125" style="112" customWidth="1"/>
    <col min="8" max="8" width="31.85546875" style="162" customWidth="1"/>
    <col min="9" max="9" width="26.42578125" style="96" customWidth="1"/>
    <col min="10" max="16384" width="11.42578125" style="96"/>
  </cols>
  <sheetData>
    <row r="1" spans="1:253" ht="20.100000000000001" customHeight="1" x14ac:dyDescent="0.2">
      <c r="A1" s="9" t="s">
        <v>361</v>
      </c>
      <c r="B1" s="93"/>
      <c r="C1" s="93"/>
      <c r="D1" s="93"/>
      <c r="E1" s="93"/>
      <c r="F1" s="93"/>
      <c r="G1" s="93"/>
      <c r="H1" s="175"/>
      <c r="I1" s="95"/>
    </row>
    <row r="2" spans="1:253" ht="20.100000000000001" customHeight="1" x14ac:dyDescent="0.2">
      <c r="A2" s="96"/>
      <c r="B2" s="93"/>
      <c r="C2" s="93"/>
      <c r="D2" s="93"/>
      <c r="E2" s="93"/>
      <c r="F2" s="93"/>
      <c r="G2" s="93"/>
      <c r="H2" s="175"/>
      <c r="I2" s="95"/>
    </row>
    <row r="3" spans="1:253" ht="20.100000000000001" customHeight="1" x14ac:dyDescent="0.2">
      <c r="A3" s="97" t="s">
        <v>115</v>
      </c>
      <c r="B3" s="93"/>
      <c r="C3" s="93"/>
      <c r="D3" s="93"/>
      <c r="E3" s="93"/>
      <c r="F3" s="93"/>
      <c r="G3" s="93"/>
      <c r="H3" s="175"/>
      <c r="I3" s="95"/>
    </row>
    <row r="4" spans="1:253" ht="15" customHeight="1" thickBot="1" x14ac:dyDescent="0.25">
      <c r="A4" s="1062" t="s">
        <v>375</v>
      </c>
      <c r="B4" s="1062"/>
      <c r="C4" s="93"/>
      <c r="D4" s="93"/>
      <c r="E4" s="93"/>
      <c r="F4" s="93"/>
      <c r="G4" s="93"/>
      <c r="H4" s="175"/>
      <c r="I4" s="95"/>
    </row>
    <row r="5" spans="1:253" s="170" customFormat="1" ht="127.5" customHeight="1" thickBot="1" x14ac:dyDescent="0.25">
      <c r="A5" s="163" t="str">
        <f>'Gebäude allgemein'!A5</f>
        <v>Pos.</v>
      </c>
      <c r="B5" s="164" t="s">
        <v>5</v>
      </c>
      <c r="C5" s="164" t="s">
        <v>285</v>
      </c>
      <c r="D5" s="164" t="s">
        <v>284</v>
      </c>
      <c r="E5" s="164" t="s">
        <v>287</v>
      </c>
      <c r="F5" s="164" t="s">
        <v>205</v>
      </c>
      <c r="G5" s="166" t="s">
        <v>206</v>
      </c>
      <c r="H5" s="167" t="s">
        <v>348</v>
      </c>
      <c r="I5" s="168" t="s">
        <v>280</v>
      </c>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169"/>
      <c r="IS5" s="169"/>
    </row>
    <row r="6" spans="1:253" x14ac:dyDescent="0.2">
      <c r="A6" s="454" t="str">
        <f>'Gebäude allgemein'!A6</f>
        <v>1</v>
      </c>
      <c r="B6" s="455" t="str">
        <f>'Gebäude allgemein'!B6</f>
        <v>Gebäude 1</v>
      </c>
      <c r="C6" s="154"/>
      <c r="D6" s="154"/>
      <c r="E6" s="154"/>
      <c r="F6" s="187"/>
      <c r="G6" s="189"/>
      <c r="H6" s="237"/>
      <c r="I6" s="233"/>
    </row>
    <row r="7" spans="1:253" x14ac:dyDescent="0.2">
      <c r="A7" s="456" t="str">
        <f>'Gebäude allgemein'!A7</f>
        <v>2</v>
      </c>
      <c r="B7" s="457" t="str">
        <f>'Gebäude allgemein'!B7</f>
        <v>Gebäude 2</v>
      </c>
      <c r="C7" s="114"/>
      <c r="D7" s="114"/>
      <c r="E7" s="114"/>
      <c r="F7" s="114"/>
      <c r="G7" s="145"/>
      <c r="H7" s="238"/>
      <c r="I7" s="230"/>
    </row>
    <row r="8" spans="1:253" x14ac:dyDescent="0.2">
      <c r="A8" s="456" t="str">
        <f>'Gebäude allgemein'!A8</f>
        <v>3</v>
      </c>
      <c r="B8" s="457" t="str">
        <f>'Gebäude allgemein'!B8</f>
        <v>Gebäude 3</v>
      </c>
      <c r="C8" s="114"/>
      <c r="D8" s="114"/>
      <c r="E8" s="114"/>
      <c r="F8" s="114"/>
      <c r="G8" s="194"/>
      <c r="H8" s="238"/>
      <c r="I8" s="230"/>
    </row>
    <row r="9" spans="1:253" ht="13.5" thickBot="1" x14ac:dyDescent="0.25">
      <c r="A9" s="458" t="str">
        <f>'Gebäude allgemein'!A9</f>
        <v>4</v>
      </c>
      <c r="B9" s="459" t="str">
        <f>'Gebäude allgemein'!B9</f>
        <v>Gebäude 4</v>
      </c>
      <c r="C9" s="158"/>
      <c r="D9" s="158"/>
      <c r="E9" s="158"/>
      <c r="F9" s="158"/>
      <c r="G9" s="195"/>
      <c r="H9" s="239"/>
      <c r="I9" s="231"/>
    </row>
    <row r="10" spans="1:253" x14ac:dyDescent="0.2">
      <c r="A10" s="553"/>
      <c r="B10" s="544"/>
      <c r="C10" s="544"/>
      <c r="D10" s="544"/>
      <c r="E10" s="544"/>
      <c r="F10" s="544"/>
      <c r="G10" s="544"/>
      <c r="H10" s="556"/>
      <c r="I10" s="546"/>
    </row>
    <row r="11" spans="1:253" ht="13.5" thickBot="1" x14ac:dyDescent="0.25">
      <c r="A11" s="18"/>
      <c r="B11" s="15"/>
      <c r="C11" s="15"/>
      <c r="D11" s="104"/>
      <c r="E11" s="104"/>
      <c r="F11" s="104"/>
      <c r="G11" s="104"/>
      <c r="H11" s="174"/>
      <c r="I11" s="15"/>
    </row>
    <row r="12" spans="1:253" ht="21.75" customHeight="1" x14ac:dyDescent="0.2">
      <c r="A12" s="172"/>
      <c r="B12" s="1154" t="s">
        <v>141</v>
      </c>
      <c r="C12" s="1155"/>
      <c r="D12" s="1156"/>
      <c r="E12" s="104"/>
      <c r="F12" s="104"/>
      <c r="G12" s="104"/>
      <c r="H12" s="174"/>
      <c r="I12" s="15"/>
    </row>
    <row r="13" spans="1:253" ht="38.25" customHeight="1" x14ac:dyDescent="0.2">
      <c r="A13" s="172"/>
      <c r="B13" s="234" t="s">
        <v>140</v>
      </c>
      <c r="C13" s="1152"/>
      <c r="D13" s="1153"/>
      <c r="E13" s="180"/>
      <c r="F13" s="104"/>
      <c r="G13" s="104"/>
      <c r="H13" s="174"/>
      <c r="I13" s="15"/>
    </row>
    <row r="14" spans="1:253" x14ac:dyDescent="0.2">
      <c r="A14" s="172"/>
      <c r="B14" s="224" t="s">
        <v>145</v>
      </c>
      <c r="C14" s="1150"/>
      <c r="D14" s="1151"/>
      <c r="E14" s="104"/>
      <c r="F14" s="184"/>
      <c r="G14" s="184"/>
      <c r="H14" s="174"/>
      <c r="I14" s="15"/>
    </row>
    <row r="15" spans="1:253" x14ac:dyDescent="0.2">
      <c r="A15" s="172"/>
      <c r="B15" s="224" t="s">
        <v>144</v>
      </c>
      <c r="C15" s="1150"/>
      <c r="D15" s="1151"/>
      <c r="E15" s="104"/>
      <c r="F15" s="184"/>
      <c r="G15" s="184"/>
      <c r="H15" s="174"/>
      <c r="I15" s="15"/>
    </row>
    <row r="16" spans="1:253" x14ac:dyDescent="0.2">
      <c r="A16" s="172"/>
      <c r="B16" s="224" t="s">
        <v>143</v>
      </c>
      <c r="C16" s="1150"/>
      <c r="D16" s="1151"/>
      <c r="E16" s="104"/>
      <c r="F16" s="184"/>
      <c r="G16" s="184"/>
      <c r="H16" s="174"/>
      <c r="I16" s="15"/>
    </row>
    <row r="17" spans="1:9" x14ac:dyDescent="0.2">
      <c r="A17" s="172"/>
      <c r="B17" s="224" t="s">
        <v>142</v>
      </c>
      <c r="C17" s="1150"/>
      <c r="D17" s="1151"/>
      <c r="E17" s="104"/>
      <c r="F17" s="184"/>
      <c r="G17" s="184"/>
      <c r="H17" s="174"/>
      <c r="I17" s="15"/>
    </row>
    <row r="18" spans="1:9" ht="24" x14ac:dyDescent="0.2">
      <c r="A18" s="172"/>
      <c r="B18" s="235" t="s">
        <v>288</v>
      </c>
      <c r="C18" s="240"/>
      <c r="D18" s="241"/>
      <c r="E18" s="104"/>
      <c r="F18" s="184"/>
      <c r="G18" s="184"/>
      <c r="H18" s="174"/>
      <c r="I18" s="15"/>
    </row>
    <row r="19" spans="1:9" ht="13.5" customHeight="1" thickBot="1" x14ac:dyDescent="0.25">
      <c r="A19" s="172"/>
      <c r="B19" s="236" t="s">
        <v>207</v>
      </c>
      <c r="C19" s="1157"/>
      <c r="D19" s="1141"/>
      <c r="E19" s="104"/>
      <c r="F19" s="184"/>
      <c r="G19" s="184"/>
      <c r="H19" s="174"/>
      <c r="I19" s="19"/>
    </row>
    <row r="20" spans="1:9" ht="14.25" customHeight="1" x14ac:dyDescent="0.2">
      <c r="A20" s="172"/>
      <c r="B20" s="104"/>
      <c r="C20" s="104"/>
      <c r="D20" s="104"/>
      <c r="E20" s="104"/>
      <c r="F20" s="184"/>
      <c r="G20" s="184"/>
      <c r="H20" s="174"/>
      <c r="I20" s="15"/>
    </row>
    <row r="21" spans="1:9" ht="13.5" thickBot="1" x14ac:dyDescent="0.25">
      <c r="A21" s="172"/>
      <c r="B21" s="104"/>
      <c r="C21" s="104"/>
      <c r="D21" s="104"/>
      <c r="E21" s="104"/>
      <c r="F21" s="104"/>
      <c r="G21" s="104"/>
      <c r="H21" s="174"/>
      <c r="I21" s="15"/>
    </row>
    <row r="22" spans="1:9" x14ac:dyDescent="0.2">
      <c r="A22" s="172"/>
      <c r="B22" s="79" t="s">
        <v>359</v>
      </c>
      <c r="C22" s="83"/>
      <c r="D22" s="104"/>
      <c r="E22" s="104"/>
      <c r="F22" s="104"/>
      <c r="G22" s="104"/>
      <c r="H22" s="174"/>
      <c r="I22" s="15"/>
    </row>
    <row r="23" spans="1:9" x14ac:dyDescent="0.2">
      <c r="A23" s="172"/>
      <c r="B23" s="48" t="s">
        <v>360</v>
      </c>
      <c r="C23" s="401"/>
      <c r="D23" s="104"/>
      <c r="E23" s="104"/>
      <c r="F23" s="104"/>
      <c r="G23" s="104"/>
      <c r="H23" s="174"/>
      <c r="I23" s="15"/>
    </row>
    <row r="24" spans="1:9" x14ac:dyDescent="0.2">
      <c r="A24" s="172"/>
      <c r="B24" s="48" t="s">
        <v>328</v>
      </c>
      <c r="C24" s="86"/>
      <c r="D24" s="208"/>
      <c r="E24" s="208"/>
      <c r="F24" s="208"/>
      <c r="G24" s="104"/>
      <c r="H24" s="174"/>
      <c r="I24" s="15"/>
    </row>
    <row r="25" spans="1:9" ht="13.5" thickBot="1" x14ac:dyDescent="0.25">
      <c r="A25" s="172"/>
      <c r="B25" s="61" t="s">
        <v>325</v>
      </c>
      <c r="C25" s="88"/>
      <c r="D25" s="17"/>
      <c r="E25" s="104"/>
      <c r="F25" s="104"/>
      <c r="G25" s="104"/>
      <c r="H25" s="174"/>
      <c r="I25" s="15"/>
    </row>
    <row r="26" spans="1:9" x14ac:dyDescent="0.2">
      <c r="A26" s="172"/>
      <c r="B26" s="104"/>
      <c r="C26" s="104"/>
      <c r="D26" s="104"/>
      <c r="E26" s="104"/>
      <c r="F26" s="104"/>
      <c r="G26" s="104"/>
      <c r="H26" s="174"/>
      <c r="I26" s="15"/>
    </row>
  </sheetData>
  <sheetProtection algorithmName="SHA-512" hashValue="CD3dduT6zYjqpoqGnynbDKVGj1nFXc/THPGRyfxU2U9oTmm6/+CAFAm/4FOI+0qQKty8CjMWMO6d3zewFSZymg==" saltValue="3BHpeL0lfQsl2wxe3Ix0HQ==" spinCount="100000" sheet="1" formatCells="0" formatColumns="0" formatRows="0" insertRows="0"/>
  <mergeCells count="8">
    <mergeCell ref="A4:B4"/>
    <mergeCell ref="C14:D14"/>
    <mergeCell ref="C13:D13"/>
    <mergeCell ref="B12:D12"/>
    <mergeCell ref="C19:D19"/>
    <mergeCell ref="C16:D16"/>
    <mergeCell ref="C17:D17"/>
    <mergeCell ref="C15:D15"/>
  </mergeCells>
  <phoneticPr fontId="0" type="noConversion"/>
  <pageMargins left="0.74803149606299213" right="0.6692913385826772" top="0.78740157480314965" bottom="0.59055118110236227" header="0.39370078740157483" footer="0.39370078740157483"/>
  <pageSetup paperSize="8" scale="85"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pageSetUpPr fitToPage="1"/>
  </sheetPr>
  <dimension ref="A1:IW105"/>
  <sheetViews>
    <sheetView view="pageBreakPreview" zoomScaleNormal="70" zoomScaleSheetLayoutView="100" workbookViewId="0">
      <selection activeCell="A44" sqref="A44"/>
    </sheetView>
  </sheetViews>
  <sheetFormatPr baseColWidth="10" defaultRowHeight="12.75" x14ac:dyDescent="0.2"/>
  <cols>
    <col min="1" max="1" width="6.42578125" style="186" customWidth="1"/>
    <col min="2" max="2" width="23.5703125" style="112" customWidth="1"/>
    <col min="3" max="3" width="11.7109375" style="112" customWidth="1"/>
    <col min="4" max="4" width="11.140625" style="112" bestFit="1" customWidth="1"/>
    <col min="5" max="5" width="12" style="112" customWidth="1"/>
    <col min="6" max="6" width="11.7109375" style="112" customWidth="1"/>
    <col min="7" max="7" width="11.28515625" style="112" customWidth="1"/>
    <col min="8" max="8" width="11.5703125" style="112" customWidth="1"/>
    <col min="9" max="9" width="12" style="112" customWidth="1"/>
    <col min="10" max="10" width="12.28515625" style="112" customWidth="1"/>
    <col min="11" max="11" width="11.85546875" style="112" customWidth="1"/>
    <col min="12" max="12" width="11.7109375" style="112" customWidth="1"/>
    <col min="13" max="13" width="12.42578125" style="112" customWidth="1"/>
    <col min="14" max="14" width="13.140625" style="112" customWidth="1"/>
    <col min="15" max="15" width="13.28515625" style="112" customWidth="1"/>
    <col min="16" max="16" width="11.7109375" style="112" customWidth="1"/>
    <col min="17" max="17" width="12.5703125" style="112" customWidth="1"/>
    <col min="18" max="18" width="12.28515625" style="112" customWidth="1"/>
    <col min="19" max="19" width="13.140625" style="112" customWidth="1"/>
    <col min="20" max="20" width="15" style="112" customWidth="1"/>
    <col min="21" max="21" width="10.85546875" style="112" customWidth="1"/>
    <col min="22" max="22" width="10.42578125" style="112" customWidth="1"/>
    <col min="23" max="23" width="11" style="112" customWidth="1"/>
    <col min="24" max="26" width="9.7109375" style="113" bestFit="1" customWidth="1"/>
    <col min="27" max="28" width="9.7109375" style="96" bestFit="1" customWidth="1"/>
    <col min="29" max="33" width="7.7109375" style="96" customWidth="1"/>
    <col min="34" max="34" width="11.7109375" style="96" customWidth="1"/>
    <col min="35" max="35" width="8.85546875" style="96" customWidth="1"/>
    <col min="36" max="37" width="10.5703125" style="96" customWidth="1"/>
    <col min="38" max="38" width="10.85546875" style="96" bestFit="1" customWidth="1"/>
    <col min="39" max="39" width="10.7109375" style="96" customWidth="1"/>
    <col min="40" max="40" width="9.85546875" style="96" customWidth="1"/>
    <col min="41" max="41" width="10.28515625" style="96" customWidth="1"/>
    <col min="42" max="44" width="10" style="96" customWidth="1"/>
    <col min="45" max="45" width="12.42578125" style="96" customWidth="1"/>
    <col min="46" max="46" width="10.85546875" style="96" customWidth="1"/>
    <col min="47" max="47" width="11.42578125" style="96"/>
    <col min="48" max="48" width="10.85546875" style="96" bestFit="1" customWidth="1"/>
    <col min="49" max="16384" width="11.42578125" style="96"/>
  </cols>
  <sheetData>
    <row r="1" spans="1:257" ht="20.100000000000001" customHeight="1" x14ac:dyDescent="0.2">
      <c r="A1" s="9" t="s">
        <v>361</v>
      </c>
      <c r="B1" s="93"/>
      <c r="C1" s="93"/>
      <c r="D1" s="93"/>
      <c r="E1" s="93"/>
      <c r="F1" s="93"/>
      <c r="G1" s="93"/>
      <c r="H1" s="93"/>
      <c r="I1" s="93"/>
      <c r="J1" s="93"/>
      <c r="K1" s="93"/>
      <c r="L1" s="93"/>
      <c r="M1" s="93"/>
      <c r="N1" s="93"/>
      <c r="O1" s="93"/>
      <c r="P1" s="93"/>
      <c r="Q1" s="93"/>
      <c r="R1" s="93"/>
      <c r="S1" s="93"/>
      <c r="T1" s="93"/>
    </row>
    <row r="2" spans="1:257" ht="20.100000000000001" customHeight="1" x14ac:dyDescent="0.2">
      <c r="A2" s="96"/>
      <c r="B2" s="93"/>
      <c r="C2" s="93"/>
      <c r="D2" s="93"/>
      <c r="E2" s="93"/>
      <c r="F2" s="93"/>
      <c r="G2" s="93"/>
      <c r="H2" s="93"/>
      <c r="I2" s="93"/>
      <c r="J2" s="93"/>
      <c r="K2" s="93"/>
      <c r="L2" s="93"/>
      <c r="M2" s="93"/>
      <c r="N2" s="93"/>
      <c r="O2" s="93"/>
      <c r="P2" s="93"/>
      <c r="Q2" s="93"/>
      <c r="R2" s="93"/>
      <c r="S2" s="93"/>
      <c r="T2" s="93"/>
    </row>
    <row r="3" spans="1:257" ht="20.100000000000001" customHeight="1" x14ac:dyDescent="0.2">
      <c r="A3" s="97" t="s">
        <v>349</v>
      </c>
      <c r="B3" s="93"/>
      <c r="C3" s="93"/>
      <c r="D3" s="93"/>
      <c r="E3" s="93"/>
      <c r="F3" s="93"/>
      <c r="G3" s="93"/>
      <c r="H3" s="93"/>
      <c r="I3" s="93"/>
      <c r="J3" s="93"/>
      <c r="K3" s="93"/>
      <c r="L3" s="93"/>
      <c r="M3" s="93"/>
      <c r="N3" s="93"/>
      <c r="O3" s="93"/>
      <c r="P3" s="93"/>
      <c r="Q3" s="93"/>
      <c r="R3" s="93"/>
      <c r="S3" s="93"/>
      <c r="T3" s="93"/>
    </row>
    <row r="4" spans="1:257" ht="15" customHeight="1" thickBot="1" x14ac:dyDescent="0.25">
      <c r="A4" s="1062" t="s">
        <v>375</v>
      </c>
      <c r="B4" s="1062"/>
      <c r="C4" s="93"/>
      <c r="D4" s="93"/>
      <c r="E4" s="93"/>
      <c r="F4" s="93"/>
      <c r="G4" s="93"/>
      <c r="H4" s="93"/>
      <c r="I4" s="93"/>
      <c r="J4" s="93"/>
      <c r="K4" s="93"/>
      <c r="L4" s="93"/>
      <c r="M4" s="93"/>
      <c r="N4" s="93"/>
      <c r="O4" s="93"/>
      <c r="P4" s="93"/>
      <c r="Q4" s="93"/>
      <c r="R4" s="93"/>
      <c r="S4" s="93"/>
      <c r="T4" s="93"/>
    </row>
    <row r="5" spans="1:257" s="170" customFormat="1" ht="18" x14ac:dyDescent="0.25">
      <c r="A5" s="1199"/>
      <c r="B5" s="1200"/>
      <c r="C5" s="1215" t="s">
        <v>22</v>
      </c>
      <c r="D5" s="1215"/>
      <c r="E5" s="1215"/>
      <c r="F5" s="1215"/>
      <c r="G5" s="1215"/>
      <c r="H5" s="1215"/>
      <c r="I5" s="1215"/>
      <c r="J5" s="1215"/>
      <c r="K5" s="1215"/>
      <c r="L5" s="1215"/>
      <c r="M5" s="1215"/>
      <c r="N5" s="1215"/>
      <c r="O5" s="1215"/>
      <c r="P5" s="1215"/>
      <c r="Q5" s="1215"/>
      <c r="R5" s="1215"/>
      <c r="S5" s="1215"/>
      <c r="T5" s="1216"/>
      <c r="U5" s="245"/>
      <c r="V5" s="246"/>
      <c r="W5" s="246"/>
      <c r="X5" s="246"/>
      <c r="Y5" s="247"/>
      <c r="Z5" s="246"/>
      <c r="AA5" s="246"/>
      <c r="AB5" s="246"/>
      <c r="AC5" s="246"/>
      <c r="AD5" s="246"/>
      <c r="AE5" s="246"/>
      <c r="AF5" s="246"/>
      <c r="AG5" s="246"/>
      <c r="AH5" s="246"/>
      <c r="AI5" s="246"/>
      <c r="AJ5" s="246"/>
      <c r="AK5" s="246"/>
      <c r="AL5" s="246"/>
      <c r="AM5" s="246"/>
      <c r="AN5" s="246"/>
      <c r="AO5" s="247"/>
      <c r="AP5" s="247"/>
      <c r="AQ5" s="247"/>
      <c r="AR5" s="247"/>
      <c r="AS5" s="247"/>
      <c r="AT5" s="247"/>
      <c r="AU5" s="247"/>
      <c r="AV5" s="247"/>
      <c r="AW5" s="247"/>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96"/>
      <c r="IS5" s="96"/>
      <c r="IT5" s="96"/>
      <c r="IU5" s="96"/>
      <c r="IV5" s="96"/>
      <c r="IW5" s="169"/>
    </row>
    <row r="6" spans="1:257" s="170" customFormat="1" ht="18" x14ac:dyDescent="0.25">
      <c r="A6" s="242"/>
      <c r="B6" s="243"/>
      <c r="C6" s="244"/>
      <c r="D6" s="763" t="s">
        <v>215</v>
      </c>
      <c r="E6" s="764"/>
      <c r="F6" s="764"/>
      <c r="G6" s="764"/>
      <c r="H6" s="764"/>
      <c r="I6" s="764"/>
      <c r="J6" s="764"/>
      <c r="K6" s="764"/>
      <c r="L6" s="764"/>
      <c r="M6" s="765"/>
      <c r="N6" s="1205" t="s">
        <v>216</v>
      </c>
      <c r="O6" s="1206"/>
      <c r="P6" s="1206"/>
      <c r="Q6" s="1206"/>
      <c r="R6" s="1206"/>
      <c r="S6" s="1206"/>
      <c r="T6" s="1207"/>
      <c r="U6" s="248"/>
      <c r="V6" s="246"/>
      <c r="W6" s="246"/>
      <c r="X6" s="246"/>
      <c r="Y6" s="247"/>
      <c r="Z6" s="246"/>
      <c r="AA6" s="246"/>
      <c r="AB6" s="246"/>
      <c r="AC6" s="246"/>
      <c r="AD6" s="246"/>
      <c r="AE6" s="246"/>
      <c r="AF6" s="246"/>
      <c r="AG6" s="246"/>
      <c r="AH6" s="246"/>
      <c r="AI6" s="246"/>
      <c r="AJ6" s="246"/>
      <c r="AK6" s="246"/>
      <c r="AL6" s="246"/>
      <c r="AM6" s="246"/>
      <c r="AN6" s="246"/>
      <c r="AO6" s="247"/>
      <c r="AP6" s="247"/>
      <c r="AQ6" s="247"/>
      <c r="AR6" s="247"/>
      <c r="AS6" s="247"/>
      <c r="AT6" s="247"/>
      <c r="AU6" s="247"/>
      <c r="AV6" s="247"/>
      <c r="AW6" s="247"/>
      <c r="AX6" s="96"/>
      <c r="AY6" s="96"/>
      <c r="AZ6" s="96"/>
      <c r="BA6" s="96"/>
      <c r="BB6" s="96"/>
      <c r="BC6" s="96"/>
      <c r="BD6" s="96"/>
      <c r="BE6" s="96"/>
      <c r="BF6" s="96"/>
      <c r="BG6" s="96"/>
      <c r="BH6" s="96"/>
      <c r="BI6" s="96"/>
      <c r="BJ6" s="96"/>
      <c r="BK6" s="96"/>
      <c r="BL6" s="96"/>
      <c r="BM6" s="96"/>
      <c r="BN6" s="96"/>
      <c r="BO6" s="96"/>
      <c r="BP6" s="96"/>
      <c r="BQ6" s="96"/>
      <c r="BR6" s="96"/>
      <c r="BS6" s="96"/>
      <c r="BT6" s="96"/>
      <c r="BU6" s="96"/>
      <c r="BV6" s="96"/>
      <c r="BW6" s="96"/>
      <c r="BX6" s="96"/>
      <c r="BY6" s="96"/>
      <c r="BZ6" s="96"/>
      <c r="CA6" s="96"/>
      <c r="CB6" s="96"/>
      <c r="CC6" s="96"/>
      <c r="CD6" s="96"/>
      <c r="CE6" s="96"/>
      <c r="CF6" s="96"/>
      <c r="CG6" s="96"/>
      <c r="CH6" s="96"/>
      <c r="CI6" s="96"/>
      <c r="CJ6" s="96"/>
      <c r="CK6" s="96"/>
      <c r="CL6" s="96"/>
      <c r="CM6" s="96"/>
      <c r="CN6" s="96"/>
      <c r="CO6" s="96"/>
      <c r="CP6" s="96"/>
      <c r="CQ6" s="96"/>
      <c r="CR6" s="96"/>
      <c r="CS6" s="96"/>
      <c r="CT6" s="96"/>
      <c r="CU6" s="96"/>
      <c r="CV6" s="96"/>
      <c r="CW6" s="96"/>
      <c r="CX6" s="96"/>
      <c r="CY6" s="96"/>
      <c r="CZ6" s="96"/>
      <c r="DA6" s="96"/>
      <c r="DB6" s="96"/>
      <c r="DC6" s="96"/>
      <c r="DD6" s="96"/>
      <c r="DE6" s="96"/>
      <c r="DF6" s="96"/>
      <c r="DG6" s="96"/>
      <c r="DH6" s="96"/>
      <c r="DI6" s="96"/>
      <c r="DJ6" s="96"/>
      <c r="DK6" s="96"/>
      <c r="DL6" s="96"/>
      <c r="DM6" s="96"/>
      <c r="DN6" s="96"/>
      <c r="DO6" s="96"/>
      <c r="DP6" s="96"/>
      <c r="DQ6" s="96"/>
      <c r="DR6" s="96"/>
      <c r="DS6" s="96"/>
      <c r="DT6" s="96"/>
      <c r="DU6" s="96"/>
      <c r="DV6" s="96"/>
      <c r="DW6" s="96"/>
      <c r="DX6" s="96"/>
      <c r="DY6" s="96"/>
      <c r="DZ6" s="96"/>
      <c r="EA6" s="96"/>
      <c r="EB6" s="96"/>
      <c r="EC6" s="96"/>
      <c r="ED6" s="96"/>
      <c r="EE6" s="96"/>
      <c r="EF6" s="96"/>
      <c r="EG6" s="96"/>
      <c r="EH6" s="96"/>
      <c r="EI6" s="96"/>
      <c r="EJ6" s="96"/>
      <c r="EK6" s="96"/>
      <c r="EL6" s="96"/>
      <c r="EM6" s="96"/>
      <c r="EN6" s="96"/>
      <c r="EO6" s="96"/>
      <c r="EP6" s="96"/>
      <c r="EQ6" s="96"/>
      <c r="ER6" s="96"/>
      <c r="ES6" s="96"/>
      <c r="ET6" s="96"/>
      <c r="EU6" s="96"/>
      <c r="EV6" s="96"/>
      <c r="EW6" s="96"/>
      <c r="EX6" s="96"/>
      <c r="EY6" s="96"/>
      <c r="EZ6" s="96"/>
      <c r="FA6" s="96"/>
      <c r="FB6" s="96"/>
      <c r="FC6" s="96"/>
      <c r="FD6" s="96"/>
      <c r="FE6" s="96"/>
      <c r="FF6" s="96"/>
      <c r="FG6" s="96"/>
      <c r="FH6" s="96"/>
      <c r="FI6" s="96"/>
      <c r="FJ6" s="96"/>
      <c r="FK6" s="96"/>
      <c r="FL6" s="96"/>
      <c r="FM6" s="96"/>
      <c r="FN6" s="96"/>
      <c r="FO6" s="96"/>
      <c r="FP6" s="96"/>
      <c r="FQ6" s="96"/>
      <c r="FR6" s="96"/>
      <c r="FS6" s="96"/>
      <c r="FT6" s="96"/>
      <c r="FU6" s="96"/>
      <c r="FV6" s="96"/>
      <c r="FW6" s="96"/>
      <c r="FX6" s="96"/>
      <c r="FY6" s="96"/>
      <c r="FZ6" s="96"/>
      <c r="GA6" s="96"/>
      <c r="GB6" s="96"/>
      <c r="GC6" s="96"/>
      <c r="GD6" s="96"/>
      <c r="GE6" s="96"/>
      <c r="GF6" s="96"/>
      <c r="GG6" s="96"/>
      <c r="GH6" s="96"/>
      <c r="GI6" s="96"/>
      <c r="GJ6" s="96"/>
      <c r="GK6" s="96"/>
      <c r="GL6" s="96"/>
      <c r="GM6" s="96"/>
      <c r="GN6" s="96"/>
      <c r="GO6" s="96"/>
      <c r="GP6" s="96"/>
      <c r="GQ6" s="96"/>
      <c r="GR6" s="96"/>
      <c r="GS6" s="96"/>
      <c r="GT6" s="96"/>
      <c r="GU6" s="96"/>
      <c r="GV6" s="96"/>
      <c r="GW6" s="96"/>
      <c r="GX6" s="96"/>
      <c r="GY6" s="96"/>
      <c r="GZ6" s="96"/>
      <c r="HA6" s="96"/>
      <c r="HB6" s="96"/>
      <c r="HC6" s="96"/>
      <c r="HD6" s="96"/>
      <c r="HE6" s="96"/>
      <c r="HF6" s="96"/>
      <c r="HG6" s="96"/>
      <c r="HH6" s="96"/>
      <c r="HI6" s="96"/>
      <c r="HJ6" s="96"/>
      <c r="HK6" s="96"/>
      <c r="HL6" s="96"/>
      <c r="HM6" s="96"/>
      <c r="HN6" s="96"/>
      <c r="HO6" s="96"/>
      <c r="HP6" s="96"/>
      <c r="HQ6" s="96"/>
      <c r="HR6" s="96"/>
      <c r="HS6" s="96"/>
      <c r="HT6" s="96"/>
      <c r="HU6" s="96"/>
      <c r="HV6" s="96"/>
      <c r="HW6" s="96"/>
      <c r="HX6" s="96"/>
      <c r="HY6" s="96"/>
      <c r="HZ6" s="96"/>
      <c r="IA6" s="96"/>
      <c r="IB6" s="96"/>
      <c r="IC6" s="96"/>
      <c r="ID6" s="96"/>
      <c r="IE6" s="96"/>
      <c r="IF6" s="96"/>
      <c r="IG6" s="96"/>
      <c r="IH6" s="96"/>
      <c r="II6" s="96"/>
      <c r="IJ6" s="96"/>
      <c r="IK6" s="96"/>
      <c r="IL6" s="96"/>
      <c r="IM6" s="96"/>
      <c r="IN6" s="96"/>
      <c r="IO6" s="96"/>
      <c r="IP6" s="96"/>
      <c r="IQ6" s="96"/>
      <c r="IR6" s="96"/>
      <c r="IS6" s="96"/>
      <c r="IT6" s="96"/>
      <c r="IU6" s="96"/>
      <c r="IV6" s="96"/>
      <c r="IW6" s="169"/>
    </row>
    <row r="7" spans="1:257" s="170" customFormat="1" ht="20.25" customHeight="1" thickBot="1" x14ac:dyDescent="0.3">
      <c r="A7" s="242"/>
      <c r="B7" s="243"/>
      <c r="C7" s="243"/>
      <c r="D7" s="1208" t="s">
        <v>32</v>
      </c>
      <c r="E7" s="1203"/>
      <c r="F7" s="1204"/>
      <c r="G7" s="1212" t="s">
        <v>33</v>
      </c>
      <c r="H7" s="1213"/>
      <c r="I7" s="1213"/>
      <c r="J7" s="1214"/>
      <c r="K7" s="1202" t="s">
        <v>34</v>
      </c>
      <c r="L7" s="1203"/>
      <c r="M7" s="1204"/>
      <c r="N7" s="1201" t="s">
        <v>311</v>
      </c>
      <c r="O7" s="1201"/>
      <c r="P7" s="1201"/>
      <c r="Q7" s="1209">
        <f>P10+S10+T10</f>
        <v>0</v>
      </c>
      <c r="R7" s="1210"/>
      <c r="S7" s="1210"/>
      <c r="T7" s="1211"/>
      <c r="U7" s="248"/>
      <c r="V7" s="249"/>
      <c r="W7" s="249"/>
      <c r="X7" s="249"/>
      <c r="Y7" s="249"/>
      <c r="Z7" s="249"/>
      <c r="AA7" s="249"/>
      <c r="AB7" s="249"/>
      <c r="AC7" s="249"/>
      <c r="AD7" s="247"/>
      <c r="AE7" s="247"/>
      <c r="AF7" s="247"/>
      <c r="AG7" s="250"/>
      <c r="AH7" s="247"/>
      <c r="AI7" s="247"/>
      <c r="AJ7" s="249"/>
      <c r="AK7" s="249"/>
      <c r="AL7" s="249"/>
      <c r="AM7" s="249"/>
      <c r="AN7" s="249"/>
      <c r="AO7" s="247"/>
      <c r="AP7" s="247"/>
      <c r="AQ7" s="251"/>
      <c r="AR7" s="251"/>
      <c r="AS7" s="96"/>
      <c r="AT7" s="96"/>
      <c r="AU7" s="96"/>
      <c r="AV7" s="96"/>
      <c r="AW7" s="96"/>
      <c r="AX7" s="96"/>
      <c r="AY7" s="96"/>
      <c r="AZ7" s="96"/>
      <c r="BA7" s="96"/>
      <c r="BB7" s="96"/>
      <c r="BC7" s="96"/>
      <c r="BD7" s="96"/>
      <c r="BE7" s="96"/>
      <c r="BF7" s="96"/>
      <c r="BG7" s="96"/>
      <c r="BH7" s="96"/>
      <c r="BI7" s="96"/>
      <c r="BJ7" s="96"/>
      <c r="BK7" s="96"/>
      <c r="BL7" s="96"/>
      <c r="BM7" s="96"/>
      <c r="BN7" s="96"/>
      <c r="BO7" s="96"/>
      <c r="BP7" s="96"/>
      <c r="BQ7" s="96"/>
      <c r="BR7" s="96"/>
      <c r="BS7" s="96"/>
      <c r="BT7" s="96"/>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c r="CW7" s="96"/>
      <c r="CX7" s="96"/>
      <c r="CY7" s="96"/>
      <c r="CZ7" s="96"/>
      <c r="DA7" s="96"/>
      <c r="DB7" s="96"/>
      <c r="DC7" s="96"/>
      <c r="DD7" s="96"/>
      <c r="DE7" s="96"/>
      <c r="DF7" s="96"/>
      <c r="DG7" s="96"/>
      <c r="DH7" s="96"/>
      <c r="DI7" s="96"/>
      <c r="DJ7" s="96"/>
      <c r="DK7" s="96"/>
      <c r="DL7" s="96"/>
      <c r="DM7" s="96"/>
      <c r="DN7" s="96"/>
      <c r="DO7" s="96"/>
      <c r="DP7" s="96"/>
      <c r="DQ7" s="96"/>
      <c r="DR7" s="96"/>
      <c r="DS7" s="96"/>
      <c r="DT7" s="96"/>
      <c r="DU7" s="96"/>
      <c r="DV7" s="96"/>
      <c r="DW7" s="96"/>
      <c r="DX7" s="96"/>
      <c r="DY7" s="96"/>
      <c r="DZ7" s="96"/>
      <c r="EA7" s="96"/>
      <c r="EB7" s="96"/>
      <c r="EC7" s="96"/>
      <c r="ED7" s="96"/>
      <c r="EE7" s="96"/>
      <c r="EF7" s="96"/>
      <c r="EG7" s="96"/>
      <c r="EH7" s="96"/>
      <c r="EI7" s="96"/>
      <c r="EJ7" s="96"/>
      <c r="EK7" s="96"/>
      <c r="EL7" s="96"/>
      <c r="EM7" s="96"/>
      <c r="EN7" s="96"/>
      <c r="EO7" s="96"/>
      <c r="EP7" s="96"/>
      <c r="EQ7" s="96"/>
      <c r="ER7" s="96"/>
      <c r="ES7" s="96"/>
      <c r="ET7" s="96"/>
      <c r="EU7" s="96"/>
      <c r="EV7" s="96"/>
      <c r="EW7" s="96"/>
      <c r="EX7" s="96"/>
      <c r="EY7" s="96"/>
      <c r="EZ7" s="96"/>
      <c r="FA7" s="96"/>
      <c r="FB7" s="96"/>
      <c r="FC7" s="96"/>
      <c r="FD7" s="96"/>
      <c r="FE7" s="96"/>
      <c r="FF7" s="96"/>
      <c r="FG7" s="96"/>
      <c r="FH7" s="96"/>
      <c r="FI7" s="96"/>
      <c r="FJ7" s="96"/>
      <c r="FK7" s="96"/>
      <c r="FL7" s="96"/>
      <c r="FM7" s="96"/>
      <c r="FN7" s="96"/>
      <c r="FO7" s="96"/>
      <c r="FP7" s="96"/>
      <c r="FQ7" s="96"/>
      <c r="FR7" s="96"/>
      <c r="FS7" s="96"/>
      <c r="FT7" s="96"/>
      <c r="FU7" s="96"/>
      <c r="FV7" s="96"/>
      <c r="FW7" s="96"/>
      <c r="FX7" s="96"/>
      <c r="FY7" s="96"/>
      <c r="FZ7" s="96"/>
      <c r="GA7" s="96"/>
      <c r="GB7" s="96"/>
      <c r="GC7" s="96"/>
      <c r="GD7" s="96"/>
      <c r="GE7" s="96"/>
      <c r="GF7" s="96"/>
      <c r="GG7" s="96"/>
      <c r="GH7" s="96"/>
      <c r="GI7" s="96"/>
      <c r="GJ7" s="96"/>
      <c r="GK7" s="96"/>
      <c r="GL7" s="96"/>
      <c r="GM7" s="96"/>
      <c r="GN7" s="96"/>
      <c r="GO7" s="96"/>
      <c r="GP7" s="96"/>
      <c r="GQ7" s="96"/>
      <c r="GR7" s="96"/>
      <c r="GS7" s="96"/>
      <c r="GT7" s="96"/>
      <c r="GU7" s="96"/>
      <c r="GV7" s="96"/>
      <c r="GW7" s="96"/>
      <c r="GX7" s="96"/>
      <c r="GY7" s="96"/>
      <c r="GZ7" s="96"/>
      <c r="HA7" s="96"/>
      <c r="HB7" s="96"/>
      <c r="HC7" s="96"/>
      <c r="HD7" s="96"/>
      <c r="HE7" s="96"/>
      <c r="HF7" s="96"/>
      <c r="HG7" s="96"/>
      <c r="HH7" s="96"/>
      <c r="HI7" s="96"/>
      <c r="HJ7" s="96"/>
      <c r="HK7" s="96"/>
      <c r="HL7" s="96"/>
      <c r="HM7" s="96"/>
      <c r="HN7" s="96"/>
      <c r="HO7" s="96"/>
      <c r="HP7" s="96"/>
      <c r="HQ7" s="96"/>
      <c r="HR7" s="96"/>
      <c r="HS7" s="96"/>
      <c r="HT7" s="96"/>
      <c r="HU7" s="96"/>
      <c r="HV7" s="96"/>
      <c r="HW7" s="96"/>
      <c r="HX7" s="96"/>
      <c r="HY7" s="96"/>
      <c r="HZ7" s="96"/>
      <c r="IA7" s="96"/>
      <c r="IB7" s="96"/>
      <c r="IC7" s="96"/>
      <c r="ID7" s="96"/>
      <c r="IE7" s="96"/>
      <c r="IF7" s="96"/>
      <c r="IG7" s="96"/>
      <c r="IH7" s="96"/>
      <c r="II7" s="96"/>
      <c r="IJ7" s="96"/>
      <c r="IK7" s="96"/>
      <c r="IL7" s="96"/>
      <c r="IM7" s="96"/>
      <c r="IN7" s="96"/>
      <c r="IO7" s="96"/>
      <c r="IP7" s="96"/>
      <c r="IQ7" s="96"/>
      <c r="IR7" s="169"/>
      <c r="IS7" s="169"/>
      <c r="IT7" s="169"/>
      <c r="IU7" s="169"/>
      <c r="IV7" s="169"/>
      <c r="IW7" s="169"/>
    </row>
    <row r="8" spans="1:257" s="170" customFormat="1" ht="62.25" customHeight="1" thickBot="1" x14ac:dyDescent="0.25">
      <c r="A8" s="272" t="s">
        <v>4</v>
      </c>
      <c r="B8" s="164" t="s">
        <v>5</v>
      </c>
      <c r="C8" s="277" t="s">
        <v>363</v>
      </c>
      <c r="D8" s="278" t="s">
        <v>305</v>
      </c>
      <c r="E8" s="278" t="s">
        <v>305</v>
      </c>
      <c r="F8" s="278" t="s">
        <v>308</v>
      </c>
      <c r="G8" s="494" t="s">
        <v>407</v>
      </c>
      <c r="H8" s="494" t="str">
        <f>D8</f>
        <v>Jahr: 
kWh</v>
      </c>
      <c r="I8" s="494" t="str">
        <f>E8</f>
        <v>Jahr: 
kWh</v>
      </c>
      <c r="J8" s="494" t="str">
        <f>F8</f>
        <v>Jahr:
kWh</v>
      </c>
      <c r="K8" s="279" t="s">
        <v>362</v>
      </c>
      <c r="L8" s="279" t="s">
        <v>362</v>
      </c>
      <c r="M8" s="279" t="s">
        <v>362</v>
      </c>
      <c r="N8" s="624" t="s">
        <v>85</v>
      </c>
      <c r="O8" s="624" t="s">
        <v>208</v>
      </c>
      <c r="P8" s="625" t="s">
        <v>83</v>
      </c>
      <c r="Q8" s="626" t="s">
        <v>87</v>
      </c>
      <c r="R8" s="624" t="s">
        <v>217</v>
      </c>
      <c r="S8" s="625" t="s">
        <v>212</v>
      </c>
      <c r="T8" s="627" t="s">
        <v>368</v>
      </c>
      <c r="U8" s="252"/>
      <c r="V8" s="628"/>
      <c r="W8" s="169"/>
      <c r="X8" s="169"/>
      <c r="Y8" s="253"/>
      <c r="Z8" s="253"/>
      <c r="AA8" s="253"/>
      <c r="AB8" s="253"/>
      <c r="AC8" s="253"/>
      <c r="AD8" s="169"/>
      <c r="AE8" s="253"/>
      <c r="AF8" s="253"/>
      <c r="AG8" s="253"/>
      <c r="AH8" s="253"/>
      <c r="AI8" s="253"/>
      <c r="AJ8" s="169"/>
      <c r="AK8" s="169"/>
      <c r="AL8" s="169"/>
      <c r="AM8" s="169"/>
      <c r="AN8" s="169"/>
      <c r="AO8" s="169"/>
      <c r="AP8" s="253"/>
      <c r="AQ8" s="253"/>
      <c r="AR8" s="253"/>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96"/>
      <c r="BW8" s="96"/>
      <c r="BX8" s="96"/>
      <c r="BY8" s="96"/>
      <c r="BZ8" s="96"/>
      <c r="CA8" s="96"/>
      <c r="CB8" s="96"/>
      <c r="CC8" s="96"/>
      <c r="CD8" s="96"/>
      <c r="CE8" s="96"/>
      <c r="CF8" s="96"/>
      <c r="CG8" s="96"/>
      <c r="CH8" s="96"/>
      <c r="CI8" s="96"/>
      <c r="CJ8" s="96"/>
      <c r="CK8" s="96"/>
      <c r="CL8" s="96"/>
      <c r="CM8" s="96"/>
      <c r="CN8" s="96"/>
      <c r="CO8" s="96"/>
      <c r="CP8" s="96"/>
      <c r="CQ8" s="96"/>
      <c r="CR8" s="96"/>
      <c r="CS8" s="96"/>
      <c r="CT8" s="96"/>
      <c r="CU8" s="96"/>
      <c r="CV8" s="96"/>
      <c r="CW8" s="96"/>
      <c r="CX8" s="96"/>
      <c r="CY8" s="96"/>
      <c r="CZ8" s="96"/>
      <c r="DA8" s="96"/>
      <c r="DB8" s="96"/>
      <c r="DC8" s="96"/>
      <c r="DD8" s="96"/>
      <c r="DE8" s="96"/>
      <c r="DF8" s="96"/>
      <c r="DG8" s="96"/>
      <c r="DH8" s="96"/>
      <c r="DI8" s="96"/>
      <c r="DJ8" s="96"/>
      <c r="DK8" s="96"/>
      <c r="DL8" s="96"/>
      <c r="DM8" s="96"/>
      <c r="DN8" s="96"/>
      <c r="DO8" s="96"/>
      <c r="DP8" s="96"/>
      <c r="DQ8" s="96"/>
      <c r="DR8" s="96"/>
      <c r="DS8" s="96"/>
      <c r="DT8" s="96"/>
      <c r="DU8" s="96"/>
      <c r="DV8" s="96"/>
      <c r="DW8" s="96"/>
      <c r="DX8" s="96"/>
      <c r="DY8" s="96"/>
      <c r="DZ8" s="96"/>
      <c r="EA8" s="96"/>
      <c r="EB8" s="96"/>
      <c r="EC8" s="96"/>
      <c r="ED8" s="96"/>
      <c r="EE8" s="96"/>
      <c r="EF8" s="96"/>
      <c r="EG8" s="96"/>
      <c r="EH8" s="96"/>
      <c r="EI8" s="96"/>
      <c r="EJ8" s="96"/>
      <c r="EK8" s="96"/>
      <c r="EL8" s="96"/>
      <c r="EM8" s="96"/>
      <c r="EN8" s="96"/>
      <c r="EO8" s="96"/>
      <c r="EP8" s="96"/>
      <c r="EQ8" s="96"/>
      <c r="ER8" s="96"/>
      <c r="ES8" s="96"/>
      <c r="ET8" s="96"/>
      <c r="EU8" s="96"/>
      <c r="EV8" s="96"/>
      <c r="EW8" s="96"/>
      <c r="EX8" s="96"/>
      <c r="EY8" s="96"/>
      <c r="EZ8" s="96"/>
      <c r="FA8" s="96"/>
      <c r="FB8" s="96"/>
      <c r="FC8" s="96"/>
      <c r="FD8" s="96"/>
      <c r="FE8" s="96"/>
      <c r="FF8" s="96"/>
      <c r="FG8" s="96"/>
      <c r="FH8" s="96"/>
      <c r="FI8" s="96"/>
      <c r="FJ8" s="96"/>
      <c r="FK8" s="96"/>
      <c r="FL8" s="96"/>
      <c r="FM8" s="96"/>
      <c r="FN8" s="96"/>
      <c r="FO8" s="96"/>
      <c r="FP8" s="96"/>
      <c r="FQ8" s="96"/>
      <c r="FR8" s="96"/>
      <c r="FS8" s="96"/>
      <c r="FT8" s="96"/>
      <c r="FU8" s="96"/>
      <c r="FV8" s="96"/>
      <c r="FW8" s="96"/>
      <c r="FX8" s="96"/>
      <c r="FY8" s="96"/>
      <c r="FZ8" s="96"/>
      <c r="GA8" s="96"/>
      <c r="GB8" s="96"/>
      <c r="GC8" s="96"/>
      <c r="GD8" s="96"/>
      <c r="GE8" s="96"/>
      <c r="GF8" s="96"/>
      <c r="GG8" s="96"/>
      <c r="GH8" s="96"/>
      <c r="GI8" s="96"/>
      <c r="GJ8" s="96"/>
      <c r="GK8" s="96"/>
      <c r="GL8" s="96"/>
      <c r="GM8" s="96"/>
      <c r="GN8" s="96"/>
      <c r="GO8" s="96"/>
      <c r="GP8" s="96"/>
      <c r="GQ8" s="96"/>
      <c r="GR8" s="96"/>
      <c r="GS8" s="96"/>
      <c r="GT8" s="96"/>
      <c r="GU8" s="96"/>
      <c r="GV8" s="96"/>
      <c r="GW8" s="96"/>
      <c r="GX8" s="96"/>
      <c r="GY8" s="96"/>
      <c r="GZ8" s="96"/>
      <c r="HA8" s="96"/>
      <c r="HB8" s="96"/>
      <c r="HC8" s="96"/>
      <c r="HD8" s="96"/>
      <c r="HE8" s="96"/>
      <c r="HF8" s="96"/>
      <c r="HG8" s="96"/>
      <c r="HH8" s="96"/>
      <c r="HI8" s="96"/>
      <c r="HJ8" s="96"/>
      <c r="HK8" s="96"/>
      <c r="HL8" s="96"/>
      <c r="HM8" s="96"/>
      <c r="HN8" s="96"/>
      <c r="HO8" s="96"/>
      <c r="HP8" s="96"/>
      <c r="HQ8" s="96"/>
      <c r="HR8" s="96"/>
      <c r="HS8" s="96"/>
      <c r="HT8" s="96"/>
      <c r="HU8" s="96"/>
      <c r="HV8" s="96"/>
      <c r="HW8" s="96"/>
      <c r="HX8" s="96"/>
      <c r="HY8" s="96"/>
      <c r="HZ8" s="96"/>
      <c r="IA8" s="96"/>
      <c r="IB8" s="96"/>
      <c r="IC8" s="96"/>
      <c r="ID8" s="96"/>
      <c r="IE8" s="96"/>
      <c r="IF8" s="96"/>
      <c r="IG8" s="96"/>
      <c r="IH8" s="96"/>
      <c r="II8" s="96"/>
      <c r="IJ8" s="96"/>
      <c r="IK8" s="96"/>
      <c r="IL8" s="96"/>
      <c r="IM8" s="96"/>
      <c r="IN8" s="96"/>
      <c r="IO8" s="96"/>
      <c r="IP8" s="96"/>
      <c r="IQ8" s="96"/>
      <c r="IR8" s="169"/>
      <c r="IS8" s="169"/>
      <c r="IT8" s="169"/>
      <c r="IU8" s="169"/>
    </row>
    <row r="9" spans="1:257" s="170" customFormat="1" ht="14.25" customHeight="1" thickBot="1" x14ac:dyDescent="0.25">
      <c r="A9" s="273"/>
      <c r="B9" s="274" t="s">
        <v>9</v>
      </c>
      <c r="C9" s="275"/>
      <c r="D9" s="468"/>
      <c r="E9" s="468"/>
      <c r="F9" s="468"/>
      <c r="G9" s="762"/>
      <c r="H9" s="1159"/>
      <c r="I9" s="1160"/>
      <c r="J9" s="1161"/>
      <c r="K9" s="435"/>
      <c r="L9" s="435"/>
      <c r="M9" s="435"/>
      <c r="N9" s="435"/>
      <c r="O9" s="435"/>
      <c r="P9" s="436"/>
      <c r="Q9" s="437"/>
      <c r="R9" s="435"/>
      <c r="S9" s="436"/>
      <c r="T9" s="276"/>
      <c r="U9" s="254"/>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96"/>
      <c r="BW9" s="96"/>
      <c r="BX9" s="96"/>
      <c r="BY9" s="96"/>
      <c r="BZ9" s="96"/>
      <c r="CA9" s="96"/>
      <c r="CB9" s="96"/>
      <c r="CC9" s="96"/>
      <c r="CD9" s="96"/>
      <c r="CE9" s="96"/>
      <c r="CF9" s="96"/>
      <c r="CG9" s="96"/>
      <c r="CH9" s="96"/>
      <c r="CI9" s="96"/>
      <c r="CJ9" s="96"/>
      <c r="CK9" s="96"/>
      <c r="CL9" s="96"/>
      <c r="CM9" s="96"/>
      <c r="CN9" s="96"/>
      <c r="CO9" s="96"/>
      <c r="CP9" s="96"/>
      <c r="CQ9" s="96"/>
      <c r="CR9" s="96"/>
      <c r="CS9" s="96"/>
      <c r="CT9" s="96"/>
      <c r="CU9" s="96"/>
      <c r="CV9" s="96"/>
      <c r="CW9" s="96"/>
      <c r="CX9" s="96"/>
      <c r="CY9" s="96"/>
      <c r="CZ9" s="96"/>
      <c r="DA9" s="96"/>
      <c r="DB9" s="96"/>
      <c r="DC9" s="96"/>
      <c r="DD9" s="96"/>
      <c r="DE9" s="96"/>
      <c r="DF9" s="96"/>
      <c r="DG9" s="96"/>
      <c r="DH9" s="96"/>
      <c r="DI9" s="96"/>
      <c r="DJ9" s="96"/>
      <c r="DK9" s="96"/>
      <c r="DL9" s="96"/>
      <c r="DM9" s="96"/>
      <c r="DN9" s="96"/>
      <c r="DO9" s="96"/>
      <c r="DP9" s="96"/>
      <c r="DQ9" s="96"/>
      <c r="DR9" s="96"/>
      <c r="DS9" s="96"/>
      <c r="DT9" s="96"/>
      <c r="DU9" s="96"/>
      <c r="DV9" s="96"/>
      <c r="DW9" s="96"/>
      <c r="DX9" s="96"/>
      <c r="DY9" s="96"/>
      <c r="DZ9" s="96"/>
      <c r="EA9" s="96"/>
      <c r="EB9" s="96"/>
      <c r="EC9" s="96"/>
      <c r="ED9" s="96"/>
      <c r="EE9" s="96"/>
      <c r="EF9" s="96"/>
      <c r="EG9" s="96"/>
      <c r="EH9" s="96"/>
      <c r="EI9" s="96"/>
      <c r="EJ9" s="96"/>
      <c r="EK9" s="96"/>
      <c r="EL9" s="96"/>
      <c r="EM9" s="96"/>
      <c r="EN9" s="96"/>
      <c r="EO9" s="96"/>
      <c r="EP9" s="96"/>
      <c r="EQ9" s="96"/>
      <c r="ER9" s="96"/>
      <c r="ES9" s="96"/>
      <c r="ET9" s="96"/>
      <c r="EU9" s="96"/>
      <c r="EV9" s="96"/>
      <c r="EW9" s="96"/>
      <c r="EX9" s="96"/>
      <c r="EY9" s="96"/>
      <c r="EZ9" s="96"/>
      <c r="FA9" s="96"/>
      <c r="FB9" s="96"/>
      <c r="FC9" s="96"/>
      <c r="FD9" s="96"/>
      <c r="FE9" s="96"/>
      <c r="FF9" s="96"/>
      <c r="FG9" s="96"/>
      <c r="FH9" s="96"/>
      <c r="FI9" s="96"/>
      <c r="FJ9" s="96"/>
      <c r="FK9" s="96"/>
      <c r="FL9" s="96"/>
      <c r="FM9" s="96"/>
      <c r="FN9" s="96"/>
      <c r="FO9" s="96"/>
      <c r="FP9" s="96"/>
      <c r="FQ9" s="96"/>
      <c r="FR9" s="96"/>
      <c r="FS9" s="96"/>
      <c r="FT9" s="96"/>
      <c r="FU9" s="96"/>
      <c r="FV9" s="96"/>
      <c r="FW9" s="96"/>
      <c r="FX9" s="96"/>
      <c r="FY9" s="96"/>
      <c r="FZ9" s="96"/>
      <c r="GA9" s="96"/>
      <c r="GB9" s="96"/>
      <c r="GC9" s="96"/>
      <c r="GD9" s="96"/>
      <c r="GE9" s="96"/>
      <c r="GF9" s="96"/>
      <c r="GG9" s="96"/>
      <c r="GH9" s="96"/>
      <c r="GI9" s="96"/>
      <c r="GJ9" s="96"/>
      <c r="GK9" s="96"/>
      <c r="GL9" s="96"/>
      <c r="GM9" s="96"/>
      <c r="GN9" s="96"/>
      <c r="GO9" s="96"/>
      <c r="GP9" s="96"/>
      <c r="GQ9" s="96"/>
      <c r="GR9" s="96"/>
      <c r="GS9" s="96"/>
      <c r="GT9" s="96"/>
      <c r="GU9" s="96"/>
      <c r="GV9" s="96"/>
      <c r="GW9" s="96"/>
      <c r="GX9" s="96"/>
      <c r="GY9" s="96"/>
      <c r="GZ9" s="96"/>
      <c r="HA9" s="96"/>
      <c r="HB9" s="96"/>
      <c r="HC9" s="96"/>
      <c r="HD9" s="96"/>
      <c r="HE9" s="96"/>
      <c r="HF9" s="96"/>
      <c r="HG9" s="96"/>
      <c r="HH9" s="96"/>
      <c r="HI9" s="96"/>
      <c r="HJ9" s="96"/>
      <c r="HK9" s="96"/>
      <c r="HL9" s="96"/>
      <c r="HM9" s="96"/>
      <c r="HN9" s="96"/>
      <c r="HO9" s="96"/>
      <c r="HP9" s="96"/>
      <c r="HQ9" s="96"/>
      <c r="HR9" s="96"/>
      <c r="HS9" s="96"/>
      <c r="HT9" s="96"/>
      <c r="HU9" s="96"/>
      <c r="HV9" s="96"/>
      <c r="HW9" s="96"/>
      <c r="HX9" s="96"/>
      <c r="HY9" s="96"/>
      <c r="HZ9" s="96"/>
      <c r="IA9" s="96"/>
      <c r="IB9" s="96"/>
      <c r="IC9" s="96"/>
      <c r="ID9" s="96"/>
      <c r="IE9" s="96"/>
      <c r="IF9" s="96"/>
      <c r="IG9" s="96"/>
      <c r="IH9" s="96"/>
      <c r="II9" s="96"/>
      <c r="IJ9" s="96"/>
      <c r="IK9" s="96"/>
      <c r="IL9" s="96"/>
      <c r="IM9" s="96"/>
      <c r="IN9" s="96"/>
      <c r="IO9" s="96"/>
      <c r="IP9" s="96"/>
      <c r="IQ9" s="96"/>
      <c r="IR9" s="169"/>
      <c r="IS9" s="169"/>
      <c r="IT9" s="169"/>
      <c r="IU9" s="169"/>
    </row>
    <row r="10" spans="1:257" s="170" customFormat="1" ht="13.5" thickBot="1" x14ac:dyDescent="0.25">
      <c r="A10" s="855"/>
      <c r="B10" s="856" t="s">
        <v>91</v>
      </c>
      <c r="C10" s="857"/>
      <c r="D10" s="858">
        <f t="shared" ref="D10:J10" si="0">SUM(D11:D14)</f>
        <v>0</v>
      </c>
      <c r="E10" s="858">
        <f t="shared" si="0"/>
        <v>0</v>
      </c>
      <c r="F10" s="858">
        <f t="shared" si="0"/>
        <v>0</v>
      </c>
      <c r="G10" s="859"/>
      <c r="H10" s="859" t="e">
        <f t="shared" si="0"/>
        <v>#DIV/0!</v>
      </c>
      <c r="I10" s="859" t="e">
        <f t="shared" si="0"/>
        <v>#DIV/0!</v>
      </c>
      <c r="J10" s="859" t="e">
        <f t="shared" si="0"/>
        <v>#DIV/0!</v>
      </c>
      <c r="K10" s="860"/>
      <c r="L10" s="860"/>
      <c r="M10" s="860"/>
      <c r="N10" s="861">
        <f>SUM(N11:N14)</f>
        <v>0</v>
      </c>
      <c r="O10" s="862"/>
      <c r="P10" s="863">
        <f>SUM(P11:P14)</f>
        <v>0</v>
      </c>
      <c r="Q10" s="864"/>
      <c r="R10" s="865"/>
      <c r="S10" s="863">
        <f>SUM(S11:S14)</f>
        <v>0</v>
      </c>
      <c r="T10" s="866">
        <f>SUM(T11:T14)</f>
        <v>0</v>
      </c>
      <c r="U10" s="256"/>
      <c r="V10" s="257"/>
      <c r="W10" s="257"/>
      <c r="X10" s="257"/>
      <c r="Y10" s="255"/>
      <c r="Z10" s="255"/>
      <c r="AA10" s="255"/>
      <c r="AB10" s="255"/>
      <c r="AC10" s="255"/>
      <c r="AD10" s="258"/>
      <c r="AE10" s="259"/>
      <c r="AF10" s="258"/>
      <c r="AG10" s="258"/>
      <c r="AH10" s="259"/>
      <c r="AI10" s="258"/>
      <c r="AJ10" s="257"/>
      <c r="AK10" s="257"/>
      <c r="AL10" s="257"/>
      <c r="AM10" s="257"/>
      <c r="AN10" s="257"/>
      <c r="AO10" s="257"/>
      <c r="AP10" s="169"/>
      <c r="AQ10" s="169"/>
      <c r="AR10" s="258"/>
      <c r="AS10" s="96"/>
      <c r="AT10" s="96"/>
      <c r="AU10" s="96"/>
      <c r="AV10" s="96"/>
      <c r="AW10" s="96"/>
      <c r="AX10" s="96"/>
      <c r="AY10" s="96"/>
      <c r="AZ10" s="96"/>
      <c r="BA10" s="96"/>
      <c r="BB10" s="96"/>
      <c r="BC10" s="96"/>
      <c r="BD10" s="96"/>
      <c r="BE10" s="96"/>
      <c r="BF10" s="96"/>
      <c r="BG10" s="96"/>
      <c r="BH10" s="96"/>
      <c r="BI10" s="96"/>
      <c r="BJ10" s="96"/>
      <c r="BK10" s="96"/>
      <c r="BL10" s="96"/>
      <c r="BM10" s="96"/>
      <c r="BN10" s="96"/>
      <c r="BO10" s="96"/>
      <c r="BP10" s="96"/>
      <c r="BQ10" s="96"/>
      <c r="BR10" s="96"/>
      <c r="BS10" s="96"/>
      <c r="BT10" s="96"/>
      <c r="BU10" s="96"/>
      <c r="BV10" s="96"/>
      <c r="BW10" s="96"/>
      <c r="BX10" s="96"/>
      <c r="BY10" s="96"/>
      <c r="BZ10" s="96"/>
      <c r="CA10" s="96"/>
      <c r="CB10" s="96"/>
      <c r="CC10" s="96"/>
      <c r="CD10" s="96"/>
      <c r="CE10" s="96"/>
      <c r="CF10" s="96"/>
      <c r="CG10" s="96"/>
      <c r="CH10" s="96"/>
      <c r="CI10" s="96"/>
      <c r="CJ10" s="96"/>
      <c r="CK10" s="96"/>
      <c r="CL10" s="96"/>
      <c r="CM10" s="96"/>
      <c r="CN10" s="96"/>
      <c r="CO10" s="96"/>
      <c r="CP10" s="96"/>
      <c r="CQ10" s="96"/>
      <c r="CR10" s="96"/>
      <c r="CS10" s="96"/>
      <c r="CT10" s="96"/>
      <c r="CU10" s="96"/>
      <c r="CV10" s="96"/>
      <c r="CW10" s="96"/>
      <c r="CX10" s="96"/>
      <c r="CY10" s="96"/>
      <c r="CZ10" s="96"/>
      <c r="DA10" s="96"/>
      <c r="DB10" s="96"/>
      <c r="DC10" s="96"/>
      <c r="DD10" s="96"/>
      <c r="DE10" s="96"/>
      <c r="DF10" s="96"/>
      <c r="DG10" s="96"/>
      <c r="DH10" s="96"/>
      <c r="DI10" s="96"/>
      <c r="DJ10" s="96"/>
      <c r="DK10" s="96"/>
      <c r="DL10" s="96"/>
      <c r="DM10" s="96"/>
      <c r="DN10" s="96"/>
      <c r="DO10" s="96"/>
      <c r="DP10" s="96"/>
      <c r="DQ10" s="96"/>
      <c r="DR10" s="96"/>
      <c r="DS10" s="96"/>
      <c r="DT10" s="96"/>
      <c r="DU10" s="96"/>
      <c r="DV10" s="96"/>
      <c r="DW10" s="96"/>
      <c r="DX10" s="96"/>
      <c r="DY10" s="96"/>
      <c r="DZ10" s="96"/>
      <c r="EA10" s="96"/>
      <c r="EB10" s="96"/>
      <c r="EC10" s="96"/>
      <c r="ED10" s="96"/>
      <c r="EE10" s="96"/>
      <c r="EF10" s="96"/>
      <c r="EG10" s="96"/>
      <c r="EH10" s="96"/>
      <c r="EI10" s="96"/>
      <c r="EJ10" s="96"/>
      <c r="EK10" s="96"/>
      <c r="EL10" s="96"/>
      <c r="EM10" s="96"/>
      <c r="EN10" s="96"/>
      <c r="EO10" s="96"/>
      <c r="EP10" s="96"/>
      <c r="EQ10" s="96"/>
      <c r="ER10" s="96"/>
      <c r="ES10" s="96"/>
      <c r="ET10" s="96"/>
      <c r="EU10" s="96"/>
      <c r="EV10" s="96"/>
      <c r="EW10" s="96"/>
      <c r="EX10" s="96"/>
      <c r="EY10" s="96"/>
      <c r="EZ10" s="96"/>
      <c r="FA10" s="96"/>
      <c r="FB10" s="96"/>
      <c r="FC10" s="96"/>
      <c r="FD10" s="96"/>
      <c r="FE10" s="96"/>
      <c r="FF10" s="96"/>
      <c r="FG10" s="96"/>
      <c r="FH10" s="96"/>
      <c r="FI10" s="96"/>
      <c r="FJ10" s="96"/>
      <c r="FK10" s="96"/>
      <c r="FL10" s="96"/>
      <c r="FM10" s="96"/>
      <c r="FN10" s="96"/>
      <c r="FO10" s="96"/>
      <c r="FP10" s="96"/>
      <c r="FQ10" s="96"/>
      <c r="FR10" s="96"/>
      <c r="FS10" s="96"/>
      <c r="FT10" s="96"/>
      <c r="FU10" s="96"/>
      <c r="FV10" s="96"/>
      <c r="FW10" s="96"/>
      <c r="FX10" s="96"/>
      <c r="FY10" s="96"/>
      <c r="FZ10" s="96"/>
      <c r="GA10" s="96"/>
      <c r="GB10" s="96"/>
      <c r="GC10" s="96"/>
      <c r="GD10" s="96"/>
      <c r="GE10" s="96"/>
      <c r="GF10" s="96"/>
      <c r="GG10" s="96"/>
      <c r="GH10" s="96"/>
      <c r="GI10" s="96"/>
      <c r="GJ10" s="96"/>
      <c r="GK10" s="96"/>
      <c r="GL10" s="96"/>
      <c r="GM10" s="96"/>
      <c r="GN10" s="96"/>
      <c r="GO10" s="96"/>
      <c r="GP10" s="96"/>
      <c r="GQ10" s="96"/>
      <c r="GR10" s="96"/>
      <c r="GS10" s="96"/>
      <c r="GT10" s="96"/>
      <c r="GU10" s="96"/>
      <c r="GV10" s="96"/>
      <c r="GW10" s="96"/>
      <c r="GX10" s="96"/>
      <c r="GY10" s="96"/>
      <c r="GZ10" s="96"/>
      <c r="HA10" s="96"/>
      <c r="HB10" s="96"/>
      <c r="HC10" s="96"/>
      <c r="HD10" s="96"/>
      <c r="HE10" s="96"/>
      <c r="HF10" s="96"/>
      <c r="HG10" s="96"/>
      <c r="HH10" s="96"/>
      <c r="HI10" s="96"/>
      <c r="HJ10" s="96"/>
      <c r="HK10" s="96"/>
      <c r="HL10" s="96"/>
      <c r="HM10" s="96"/>
      <c r="HN10" s="96"/>
      <c r="HO10" s="96"/>
      <c r="HP10" s="96"/>
      <c r="HQ10" s="96"/>
      <c r="HR10" s="96"/>
      <c r="HS10" s="96"/>
      <c r="HT10" s="96"/>
      <c r="HU10" s="96"/>
      <c r="HV10" s="96"/>
      <c r="HW10" s="96"/>
      <c r="HX10" s="96"/>
      <c r="HY10" s="96"/>
      <c r="HZ10" s="96"/>
      <c r="IA10" s="96"/>
      <c r="IB10" s="96"/>
      <c r="IC10" s="96"/>
      <c r="ID10" s="96"/>
      <c r="IE10" s="96"/>
      <c r="IF10" s="96"/>
      <c r="IG10" s="96"/>
      <c r="IH10" s="96"/>
      <c r="II10" s="96"/>
      <c r="IJ10" s="96"/>
      <c r="IK10" s="96"/>
      <c r="IL10" s="96"/>
      <c r="IM10" s="96"/>
      <c r="IN10" s="96"/>
      <c r="IO10" s="96"/>
      <c r="IP10" s="96"/>
      <c r="IQ10" s="96"/>
      <c r="IR10" s="169"/>
      <c r="IS10" s="169"/>
      <c r="IT10" s="169"/>
      <c r="IU10" s="169"/>
    </row>
    <row r="11" spans="1:257" s="266" customFormat="1" x14ac:dyDescent="0.2">
      <c r="A11" s="840" t="s">
        <v>366</v>
      </c>
      <c r="B11" s="841" t="s">
        <v>1</v>
      </c>
      <c r="C11" s="842"/>
      <c r="D11" s="843"/>
      <c r="E11" s="844"/>
      <c r="F11" s="844"/>
      <c r="G11" s="845"/>
      <c r="H11" s="846" t="e">
        <f>($H$9/D$9*(1-$G11)*D11)+$G11*D11</f>
        <v>#DIV/0!</v>
      </c>
      <c r="I11" s="846" t="e">
        <f t="shared" ref="I11:I14" si="1">($H$9/E$9*(1-$G11)*E11)+$G11*E11</f>
        <v>#DIV/0!</v>
      </c>
      <c r="J11" s="846" t="e">
        <f t="shared" ref="J11:J14" si="2">($H$9/F$9*(1-$G11)*F11)+$G11*F11</f>
        <v>#DIV/0!</v>
      </c>
      <c r="K11" s="847"/>
      <c r="L11" s="847"/>
      <c r="M11" s="847"/>
      <c r="N11" s="848"/>
      <c r="O11" s="849"/>
      <c r="P11" s="850">
        <f>N11*O11</f>
        <v>0</v>
      </c>
      <c r="Q11" s="851"/>
      <c r="R11" s="852"/>
      <c r="S11" s="853">
        <f>Q11*R11</f>
        <v>0</v>
      </c>
      <c r="T11" s="854">
        <v>0</v>
      </c>
      <c r="U11" s="260"/>
      <c r="V11" s="261"/>
      <c r="W11" s="262"/>
      <c r="X11" s="262"/>
      <c r="Y11" s="262"/>
      <c r="Z11" s="262"/>
      <c r="AA11" s="262"/>
      <c r="AB11" s="262"/>
      <c r="AC11" s="262"/>
      <c r="AD11" s="261"/>
      <c r="AE11" s="263"/>
      <c r="AF11" s="261"/>
      <c r="AG11" s="261"/>
      <c r="AH11" s="264"/>
      <c r="AI11" s="264"/>
      <c r="AJ11" s="261"/>
      <c r="AK11" s="261"/>
      <c r="AL11" s="261"/>
      <c r="AM11" s="261"/>
      <c r="AN11" s="261"/>
      <c r="AO11" s="261"/>
      <c r="AP11" s="263"/>
      <c r="AQ11" s="263"/>
      <c r="AR11" s="265"/>
    </row>
    <row r="12" spans="1:257" s="266" customFormat="1" x14ac:dyDescent="0.2">
      <c r="A12" s="600" t="s">
        <v>367</v>
      </c>
      <c r="B12" s="601" t="s">
        <v>3</v>
      </c>
      <c r="C12" s="324"/>
      <c r="D12" s="282"/>
      <c r="E12" s="282"/>
      <c r="F12" s="282"/>
      <c r="G12" s="766"/>
      <c r="H12" s="759" t="e">
        <f t="shared" ref="H12:H14" si="3">($H$9/D$9*(1-$G12)*D12)+$G12*D12</f>
        <v>#DIV/0!</v>
      </c>
      <c r="I12" s="759" t="e">
        <f t="shared" si="1"/>
        <v>#DIV/0!</v>
      </c>
      <c r="J12" s="759" t="e">
        <f t="shared" si="2"/>
        <v>#DIV/0!</v>
      </c>
      <c r="K12" s="286"/>
      <c r="L12" s="286"/>
      <c r="M12" s="286"/>
      <c r="N12" s="287"/>
      <c r="O12" s="508"/>
      <c r="P12" s="482">
        <f>N12*O12</f>
        <v>0</v>
      </c>
      <c r="Q12" s="291"/>
      <c r="R12" s="511"/>
      <c r="S12" s="485">
        <f>Q12*R12</f>
        <v>0</v>
      </c>
      <c r="T12" s="294">
        <v>0</v>
      </c>
      <c r="U12" s="260"/>
      <c r="V12" s="261"/>
      <c r="W12" s="261"/>
      <c r="X12" s="261"/>
      <c r="Y12" s="261"/>
      <c r="Z12" s="261"/>
      <c r="AA12" s="261"/>
      <c r="AB12" s="261"/>
      <c r="AC12" s="261"/>
      <c r="AD12" s="261"/>
      <c r="AE12" s="263"/>
      <c r="AF12" s="261"/>
      <c r="AG12" s="261"/>
      <c r="AH12" s="267"/>
      <c r="AI12" s="267"/>
      <c r="AJ12" s="263"/>
      <c r="AK12" s="263"/>
      <c r="AL12" s="263"/>
      <c r="AM12" s="261"/>
      <c r="AN12" s="261"/>
      <c r="AO12" s="261"/>
      <c r="AP12" s="263"/>
      <c r="AQ12" s="263"/>
      <c r="AR12" s="265"/>
    </row>
    <row r="13" spans="1:257" x14ac:dyDescent="0.2">
      <c r="A13" s="600"/>
      <c r="B13" s="602"/>
      <c r="C13" s="324"/>
      <c r="D13" s="280"/>
      <c r="E13" s="281"/>
      <c r="F13" s="281"/>
      <c r="G13" s="766"/>
      <c r="H13" s="759" t="e">
        <f t="shared" si="3"/>
        <v>#DIV/0!</v>
      </c>
      <c r="I13" s="759" t="e">
        <f t="shared" si="1"/>
        <v>#DIV/0!</v>
      </c>
      <c r="J13" s="759" t="e">
        <f t="shared" si="2"/>
        <v>#DIV/0!</v>
      </c>
      <c r="K13" s="284"/>
      <c r="L13" s="284"/>
      <c r="M13" s="284"/>
      <c r="N13" s="285"/>
      <c r="O13" s="507"/>
      <c r="P13" s="481">
        <f>N13*O13</f>
        <v>0</v>
      </c>
      <c r="Q13" s="290"/>
      <c r="R13" s="510"/>
      <c r="S13" s="484">
        <f>Q13*R13</f>
        <v>0</v>
      </c>
      <c r="T13" s="293">
        <v>0</v>
      </c>
      <c r="U13" s="260"/>
      <c r="V13" s="261"/>
      <c r="W13" s="262"/>
      <c r="X13" s="262"/>
      <c r="Y13" s="262"/>
      <c r="Z13" s="262"/>
      <c r="AA13" s="262"/>
      <c r="AB13" s="262"/>
      <c r="AC13" s="262"/>
      <c r="AD13" s="261"/>
      <c r="AE13" s="263"/>
      <c r="AF13" s="261"/>
      <c r="AG13" s="261"/>
      <c r="AH13" s="264"/>
      <c r="AI13" s="264"/>
      <c r="AJ13" s="261"/>
      <c r="AK13" s="261"/>
      <c r="AL13" s="261"/>
      <c r="AM13" s="261"/>
      <c r="AN13" s="261"/>
      <c r="AO13" s="261"/>
      <c r="AP13" s="263"/>
      <c r="AQ13" s="263"/>
      <c r="AR13" s="265"/>
    </row>
    <row r="14" spans="1:257" ht="13.5" thickBot="1" x14ac:dyDescent="0.25">
      <c r="A14" s="603"/>
      <c r="B14" s="604"/>
      <c r="C14" s="325"/>
      <c r="D14" s="283"/>
      <c r="E14" s="283"/>
      <c r="F14" s="283"/>
      <c r="G14" s="767"/>
      <c r="H14" s="759" t="e">
        <f t="shared" si="3"/>
        <v>#DIV/0!</v>
      </c>
      <c r="I14" s="759" t="e">
        <f t="shared" si="1"/>
        <v>#DIV/0!</v>
      </c>
      <c r="J14" s="759" t="e">
        <f t="shared" si="2"/>
        <v>#DIV/0!</v>
      </c>
      <c r="K14" s="288"/>
      <c r="L14" s="288"/>
      <c r="M14" s="288"/>
      <c r="N14" s="289"/>
      <c r="O14" s="509"/>
      <c r="P14" s="483">
        <f>N14*O14</f>
        <v>0</v>
      </c>
      <c r="Q14" s="292"/>
      <c r="R14" s="512"/>
      <c r="S14" s="486">
        <f>Q14*R14</f>
        <v>0</v>
      </c>
      <c r="T14" s="295">
        <v>0</v>
      </c>
      <c r="U14" s="260"/>
      <c r="V14" s="261"/>
      <c r="W14" s="261"/>
      <c r="X14" s="261"/>
      <c r="Y14" s="261"/>
      <c r="Z14" s="261"/>
      <c r="AA14" s="261"/>
      <c r="AB14" s="261"/>
      <c r="AC14" s="261"/>
      <c r="AD14" s="261"/>
      <c r="AE14" s="263"/>
      <c r="AF14" s="261"/>
      <c r="AG14" s="261"/>
      <c r="AH14" s="267"/>
      <c r="AI14" s="267"/>
      <c r="AJ14" s="263"/>
      <c r="AK14" s="263"/>
      <c r="AL14" s="263"/>
      <c r="AM14" s="261"/>
      <c r="AN14" s="261"/>
      <c r="AO14" s="261"/>
      <c r="AP14" s="263"/>
      <c r="AQ14" s="263"/>
      <c r="AR14" s="265"/>
    </row>
    <row r="15" spans="1:257" ht="13.5" thickBot="1" x14ac:dyDescent="0.25">
      <c r="A15" s="553"/>
      <c r="B15" s="544"/>
      <c r="C15" s="544"/>
      <c r="D15" s="544"/>
      <c r="E15" s="544"/>
      <c r="F15" s="544"/>
      <c r="G15" s="544"/>
      <c r="H15" s="1158" t="s">
        <v>406</v>
      </c>
      <c r="I15" s="1158"/>
      <c r="J15" s="1158"/>
      <c r="K15" s="544"/>
      <c r="L15" s="544"/>
      <c r="M15" s="544"/>
      <c r="N15" s="544"/>
      <c r="O15" s="554"/>
      <c r="P15" s="544"/>
      <c r="Q15" s="544"/>
      <c r="R15" s="544"/>
      <c r="S15" s="544"/>
      <c r="T15" s="104"/>
      <c r="U15" s="130"/>
      <c r="V15" s="130"/>
      <c r="W15" s="130"/>
    </row>
    <row r="16" spans="1:257" ht="25.5" customHeight="1" thickBot="1" x14ac:dyDescent="0.25">
      <c r="A16" s="172"/>
      <c r="B16" s="104"/>
      <c r="C16" s="104"/>
      <c r="D16" s="104"/>
      <c r="E16" s="104"/>
      <c r="F16" s="104"/>
      <c r="G16" s="1227"/>
      <c r="H16" s="1227"/>
      <c r="I16" s="1227"/>
      <c r="J16" s="1227"/>
      <c r="K16" s="1227"/>
      <c r="L16" s="104"/>
      <c r="M16" s="1178"/>
      <c r="N16" s="1179"/>
      <c r="O16" s="268" t="s">
        <v>90</v>
      </c>
      <c r="P16" s="104"/>
      <c r="Q16" s="104"/>
      <c r="R16" s="104"/>
      <c r="S16" s="104"/>
      <c r="T16" s="17"/>
      <c r="U16" s="130"/>
      <c r="V16" s="130"/>
      <c r="W16" s="113"/>
      <c r="Z16" s="96"/>
      <c r="AG16" s="130"/>
      <c r="AH16" s="130"/>
      <c r="AI16" s="130"/>
      <c r="AJ16" s="130"/>
      <c r="AR16" s="130"/>
      <c r="AS16" s="130"/>
      <c r="AT16" s="130"/>
      <c r="AU16" s="130"/>
    </row>
    <row r="17" spans="1:48" ht="14.25" thickBot="1" x14ac:dyDescent="0.25">
      <c r="A17" s="172"/>
      <c r="B17" s="104"/>
      <c r="C17" s="104"/>
      <c r="D17" s="104"/>
      <c r="E17" s="104"/>
      <c r="F17" s="104"/>
      <c r="G17" s="1227"/>
      <c r="H17" s="1227"/>
      <c r="I17" s="1227"/>
      <c r="J17" s="1227"/>
      <c r="K17" s="1227"/>
      <c r="L17" s="104"/>
      <c r="M17" s="1228" t="s">
        <v>214</v>
      </c>
      <c r="N17" s="1229"/>
      <c r="O17" s="296"/>
      <c r="P17" s="173"/>
      <c r="Q17" s="269" t="s">
        <v>50</v>
      </c>
      <c r="R17" s="1225"/>
      <c r="S17" s="1226"/>
      <c r="T17" s="17"/>
      <c r="U17" s="130"/>
      <c r="V17" s="130"/>
      <c r="W17" s="113"/>
      <c r="Z17" s="96"/>
      <c r="AG17" s="130"/>
      <c r="AH17" s="270"/>
      <c r="AI17" s="270"/>
      <c r="AJ17" s="130"/>
      <c r="AR17" s="130"/>
      <c r="AS17" s="270"/>
      <c r="AT17" s="270"/>
      <c r="AU17" s="130"/>
    </row>
    <row r="18" spans="1:48" ht="14.25" thickBot="1" x14ac:dyDescent="0.25">
      <c r="A18" s="172"/>
      <c r="B18" s="104"/>
      <c r="C18" s="104"/>
      <c r="D18" s="104"/>
      <c r="E18" s="104"/>
      <c r="F18" s="104"/>
      <c r="G18" s="104"/>
      <c r="H18" s="104"/>
      <c r="I18" s="104"/>
      <c r="J18" s="104"/>
      <c r="K18" s="104"/>
      <c r="L18" s="104"/>
      <c r="M18" s="1233" t="s">
        <v>213</v>
      </c>
      <c r="N18" s="1234"/>
      <c r="O18" s="297"/>
      <c r="P18" s="104"/>
      <c r="Q18" s="104"/>
      <c r="R18" s="104"/>
      <c r="S18" s="104"/>
      <c r="T18" s="17"/>
      <c r="U18" s="130"/>
      <c r="V18" s="130"/>
      <c r="W18" s="113"/>
      <c r="Z18" s="96"/>
      <c r="AG18" s="130"/>
      <c r="AH18" s="270"/>
      <c r="AI18" s="270"/>
      <c r="AJ18" s="130"/>
      <c r="AR18" s="130"/>
      <c r="AS18" s="270"/>
      <c r="AT18" s="270"/>
      <c r="AU18" s="130"/>
    </row>
    <row r="19" spans="1:48" ht="13.5" x14ac:dyDescent="0.2">
      <c r="A19" s="172"/>
      <c r="B19" s="104"/>
      <c r="C19" s="104"/>
      <c r="D19" s="104"/>
      <c r="E19" s="104"/>
      <c r="F19" s="104"/>
      <c r="G19" s="104"/>
      <c r="H19" s="104"/>
      <c r="I19" s="104"/>
      <c r="J19" s="104"/>
      <c r="K19" s="104"/>
      <c r="L19" s="104"/>
      <c r="M19" s="104"/>
      <c r="N19" s="104"/>
      <c r="O19" s="104"/>
      <c r="P19" s="104"/>
      <c r="Q19" s="104"/>
      <c r="R19" s="17"/>
      <c r="S19" s="17"/>
      <c r="T19" s="17"/>
      <c r="U19" s="130"/>
      <c r="V19" s="130"/>
      <c r="W19" s="130"/>
      <c r="AH19" s="130"/>
      <c r="AI19" s="270"/>
      <c r="AJ19" s="270"/>
      <c r="AK19" s="130"/>
      <c r="AS19" s="130"/>
      <c r="AT19" s="270"/>
      <c r="AU19" s="270"/>
      <c r="AV19" s="130"/>
    </row>
    <row r="20" spans="1:48" ht="12.75" customHeight="1" thickBot="1" x14ac:dyDescent="0.25">
      <c r="A20" s="172"/>
      <c r="B20" s="104"/>
      <c r="C20" s="104"/>
      <c r="D20" s="104"/>
      <c r="E20" s="104"/>
      <c r="F20" s="104"/>
      <c r="G20" s="104"/>
      <c r="H20" s="104"/>
      <c r="I20" s="104"/>
      <c r="J20" s="104"/>
      <c r="K20" s="104"/>
      <c r="L20" s="104"/>
      <c r="M20" s="104"/>
      <c r="N20" s="104"/>
      <c r="O20" s="104"/>
      <c r="P20" s="104"/>
      <c r="Q20" s="104"/>
      <c r="R20" s="104"/>
      <c r="S20" s="104"/>
      <c r="T20" s="104"/>
      <c r="U20" s="130"/>
      <c r="V20" s="130"/>
      <c r="W20" s="130"/>
    </row>
    <row r="21" spans="1:48" x14ac:dyDescent="0.2">
      <c r="A21" s="581"/>
      <c r="B21" s="582"/>
      <c r="C21" s="1236" t="s">
        <v>25</v>
      </c>
      <c r="D21" s="1237"/>
      <c r="E21" s="1237"/>
      <c r="F21" s="1237"/>
      <c r="G21" s="1237"/>
      <c r="H21" s="1237"/>
      <c r="I21" s="1237"/>
      <c r="J21" s="1237"/>
      <c r="K21" s="1237"/>
      <c r="L21" s="1237"/>
      <c r="M21" s="1237"/>
      <c r="N21" s="1237"/>
      <c r="O21" s="1237"/>
      <c r="P21" s="1237"/>
      <c r="Q21" s="1237"/>
      <c r="R21" s="1237"/>
      <c r="S21" s="1238"/>
      <c r="T21" s="1239"/>
      <c r="U21" s="130"/>
      <c r="V21" s="130"/>
      <c r="W21" s="130"/>
    </row>
    <row r="22" spans="1:48" x14ac:dyDescent="0.2">
      <c r="A22" s="583"/>
      <c r="B22" s="584"/>
      <c r="C22" s="1222" t="s">
        <v>215</v>
      </c>
      <c r="D22" s="1223"/>
      <c r="E22" s="1223"/>
      <c r="F22" s="1223"/>
      <c r="G22" s="1223"/>
      <c r="H22" s="1223"/>
      <c r="I22" s="1223"/>
      <c r="J22" s="1223"/>
      <c r="K22" s="1235"/>
      <c r="L22" s="1222" t="s">
        <v>216</v>
      </c>
      <c r="M22" s="1223"/>
      <c r="N22" s="1223"/>
      <c r="O22" s="1223"/>
      <c r="P22" s="1223"/>
      <c r="Q22" s="1223"/>
      <c r="R22" s="1223"/>
      <c r="S22" s="1224"/>
      <c r="T22" s="1087"/>
      <c r="U22" s="130"/>
      <c r="V22" s="130"/>
      <c r="W22" s="130"/>
    </row>
    <row r="23" spans="1:48" ht="13.5" thickBot="1" x14ac:dyDescent="0.25">
      <c r="A23" s="583"/>
      <c r="B23" s="584"/>
      <c r="C23" s="1170" t="s">
        <v>111</v>
      </c>
      <c r="D23" s="1171"/>
      <c r="E23" s="1171"/>
      <c r="F23" s="1194" t="s">
        <v>112</v>
      </c>
      <c r="G23" s="1195"/>
      <c r="H23" s="1196"/>
      <c r="I23" s="1172" t="s">
        <v>34</v>
      </c>
      <c r="J23" s="1172"/>
      <c r="K23" s="1173"/>
      <c r="L23" s="1232" t="s">
        <v>312</v>
      </c>
      <c r="M23" s="1006"/>
      <c r="N23" s="1006"/>
      <c r="O23" s="1006"/>
      <c r="P23" s="1230">
        <f>P25+S25+T25</f>
        <v>0</v>
      </c>
      <c r="Q23" s="1230"/>
      <c r="R23" s="1230"/>
      <c r="S23" s="1230"/>
      <c r="T23" s="1231"/>
      <c r="U23" s="628"/>
      <c r="V23" s="130"/>
      <c r="W23" s="113"/>
      <c r="Z23" s="96"/>
    </row>
    <row r="24" spans="1:48" ht="48.75" thickBot="1" x14ac:dyDescent="0.25">
      <c r="A24" s="272" t="s">
        <v>4</v>
      </c>
      <c r="B24" s="164" t="s">
        <v>5</v>
      </c>
      <c r="C24" s="589" t="s">
        <v>305</v>
      </c>
      <c r="D24" s="590" t="s">
        <v>305</v>
      </c>
      <c r="E24" s="590" t="s">
        <v>308</v>
      </c>
      <c r="F24" s="591" t="str">
        <f>C24</f>
        <v>Jahr: 
kWh</v>
      </c>
      <c r="G24" s="592" t="str">
        <f>D24</f>
        <v>Jahr: 
kWh</v>
      </c>
      <c r="H24" s="592" t="str">
        <f>E24</f>
        <v>Jahr:
kWh</v>
      </c>
      <c r="I24" s="593" t="s">
        <v>362</v>
      </c>
      <c r="J24" s="594" t="s">
        <v>362</v>
      </c>
      <c r="K24" s="594" t="s">
        <v>362</v>
      </c>
      <c r="L24" s="629" t="s">
        <v>113</v>
      </c>
      <c r="M24" s="629" t="s">
        <v>114</v>
      </c>
      <c r="N24" s="630" t="s">
        <v>209</v>
      </c>
      <c r="O24" s="630" t="s">
        <v>210</v>
      </c>
      <c r="P24" s="631" t="s">
        <v>86</v>
      </c>
      <c r="Q24" s="632" t="s">
        <v>87</v>
      </c>
      <c r="R24" s="630" t="s">
        <v>217</v>
      </c>
      <c r="S24" s="631" t="s">
        <v>211</v>
      </c>
      <c r="T24" s="633" t="s">
        <v>218</v>
      </c>
      <c r="U24" s="628"/>
      <c r="V24" s="130"/>
      <c r="W24" s="130"/>
      <c r="X24" s="130"/>
      <c r="AA24" s="113"/>
    </row>
    <row r="25" spans="1:48" ht="13.5" thickBot="1" x14ac:dyDescent="0.25">
      <c r="A25" s="855"/>
      <c r="B25" s="856" t="s">
        <v>91</v>
      </c>
      <c r="C25" s="874">
        <f t="shared" ref="C25:H25" si="4">SUM(C26:C29)</f>
        <v>0</v>
      </c>
      <c r="D25" s="874">
        <f t="shared" si="4"/>
        <v>0</v>
      </c>
      <c r="E25" s="874">
        <f t="shared" si="4"/>
        <v>0</v>
      </c>
      <c r="F25" s="875">
        <f t="shared" si="4"/>
        <v>0</v>
      </c>
      <c r="G25" s="875">
        <f t="shared" si="4"/>
        <v>0</v>
      </c>
      <c r="H25" s="875">
        <f t="shared" si="4"/>
        <v>0</v>
      </c>
      <c r="I25" s="876"/>
      <c r="J25" s="876"/>
      <c r="K25" s="876"/>
      <c r="L25" s="877">
        <f>SUM(L26:L29)</f>
        <v>0</v>
      </c>
      <c r="M25" s="877">
        <f>SUM(M26:M29)</f>
        <v>0</v>
      </c>
      <c r="N25" s="878">
        <f>N26</f>
        <v>0</v>
      </c>
      <c r="O25" s="878">
        <f>O26</f>
        <v>0</v>
      </c>
      <c r="P25" s="879">
        <f>SUM(P26:P29)</f>
        <v>0</v>
      </c>
      <c r="Q25" s="880"/>
      <c r="R25" s="881">
        <f>R26</f>
        <v>0</v>
      </c>
      <c r="S25" s="879">
        <f>SUM(S26:S29)</f>
        <v>0</v>
      </c>
      <c r="T25" s="882">
        <f>SUM(T26:T29)</f>
        <v>0</v>
      </c>
      <c r="U25" s="130"/>
      <c r="V25" s="130"/>
      <c r="W25" s="130"/>
      <c r="X25" s="130"/>
      <c r="AA25" s="113"/>
    </row>
    <row r="26" spans="1:48" x14ac:dyDescent="0.2">
      <c r="A26" s="840" t="s">
        <v>369</v>
      </c>
      <c r="B26" s="841" t="s">
        <v>0</v>
      </c>
      <c r="C26" s="298"/>
      <c r="D26" s="299"/>
      <c r="E26" s="299"/>
      <c r="F26" s="300"/>
      <c r="G26" s="301"/>
      <c r="H26" s="301"/>
      <c r="I26" s="302"/>
      <c r="J26" s="302"/>
      <c r="K26" s="302"/>
      <c r="L26" s="867"/>
      <c r="M26" s="867"/>
      <c r="N26" s="868"/>
      <c r="O26" s="868"/>
      <c r="P26" s="869">
        <f>L26*N26+M26*O26</f>
        <v>0</v>
      </c>
      <c r="Q26" s="870"/>
      <c r="R26" s="871"/>
      <c r="S26" s="872">
        <f>Q26*R26</f>
        <v>0</v>
      </c>
      <c r="T26" s="873"/>
      <c r="U26" s="130"/>
      <c r="V26" s="130"/>
      <c r="W26" s="130"/>
      <c r="X26" s="130"/>
      <c r="AA26" s="113"/>
    </row>
    <row r="27" spans="1:48" x14ac:dyDescent="0.2">
      <c r="A27" s="600" t="s">
        <v>370</v>
      </c>
      <c r="B27" s="601" t="s">
        <v>2</v>
      </c>
      <c r="C27" s="304"/>
      <c r="D27" s="304"/>
      <c r="E27" s="304"/>
      <c r="F27" s="305"/>
      <c r="G27" s="305"/>
      <c r="H27" s="305"/>
      <c r="I27" s="306"/>
      <c r="J27" s="306"/>
      <c r="K27" s="306"/>
      <c r="L27" s="303"/>
      <c r="M27" s="303"/>
      <c r="N27" s="505"/>
      <c r="O27" s="505"/>
      <c r="P27" s="487">
        <f>L27*N27+M27*O27</f>
        <v>0</v>
      </c>
      <c r="Q27" s="309"/>
      <c r="R27" s="310"/>
      <c r="S27" s="488">
        <f>Q27*R27</f>
        <v>0</v>
      </c>
      <c r="T27" s="312"/>
      <c r="U27" s="253"/>
      <c r="V27" s="253"/>
      <c r="W27" s="253"/>
      <c r="X27" s="130"/>
      <c r="AA27" s="113"/>
    </row>
    <row r="28" spans="1:48" x14ac:dyDescent="0.2">
      <c r="A28" s="606"/>
      <c r="B28" s="607"/>
      <c r="C28" s="608"/>
      <c r="D28" s="609"/>
      <c r="E28" s="609"/>
      <c r="F28" s="610"/>
      <c r="G28" s="610"/>
      <c r="H28" s="610"/>
      <c r="I28" s="611"/>
      <c r="J28" s="611"/>
      <c r="K28" s="611"/>
      <c r="L28" s="612"/>
      <c r="M28" s="612"/>
      <c r="N28" s="613"/>
      <c r="O28" s="613"/>
      <c r="P28" s="614">
        <f>L28*N28+M28*O28</f>
        <v>0</v>
      </c>
      <c r="Q28" s="615"/>
      <c r="R28" s="616"/>
      <c r="S28" s="617">
        <f>Q28*R28</f>
        <v>0</v>
      </c>
      <c r="T28" s="618"/>
      <c r="U28" s="130"/>
      <c r="V28" s="130"/>
      <c r="W28" s="130"/>
      <c r="X28" s="130"/>
      <c r="AA28" s="113"/>
    </row>
    <row r="29" spans="1:48" ht="13.5" thickBot="1" x14ac:dyDescent="0.25">
      <c r="A29" s="603"/>
      <c r="B29" s="605"/>
      <c r="C29" s="307"/>
      <c r="D29" s="307"/>
      <c r="E29" s="307"/>
      <c r="F29" s="619"/>
      <c r="G29" s="619"/>
      <c r="H29" s="619"/>
      <c r="I29" s="620"/>
      <c r="J29" s="620"/>
      <c r="K29" s="620"/>
      <c r="L29" s="308"/>
      <c r="M29" s="308"/>
      <c r="N29" s="506"/>
      <c r="O29" s="506"/>
      <c r="P29" s="489">
        <f>L29*N29+M29*O29</f>
        <v>0</v>
      </c>
      <c r="Q29" s="311"/>
      <c r="R29" s="621"/>
      <c r="S29" s="622">
        <f>Q29*R29</f>
        <v>0</v>
      </c>
      <c r="T29" s="623"/>
      <c r="U29" s="130"/>
      <c r="V29" s="130"/>
      <c r="W29" s="130"/>
      <c r="X29" s="130"/>
      <c r="AA29" s="113"/>
    </row>
    <row r="30" spans="1:48" ht="13.5" thickBot="1" x14ac:dyDescent="0.25">
      <c r="A30" s="553"/>
      <c r="B30" s="544"/>
      <c r="C30" s="545"/>
      <c r="D30" s="545"/>
      <c r="E30" s="545"/>
      <c r="F30" s="546"/>
      <c r="G30" s="546"/>
      <c r="H30" s="546"/>
      <c r="I30" s="546"/>
      <c r="J30" s="546"/>
      <c r="K30" s="546"/>
      <c r="L30" s="546"/>
      <c r="M30" s="546"/>
      <c r="N30" s="546"/>
      <c r="O30" s="546"/>
      <c r="P30" s="546"/>
      <c r="Q30" s="546"/>
      <c r="R30" s="546"/>
      <c r="S30" s="544"/>
      <c r="T30" s="544"/>
      <c r="U30" s="130"/>
      <c r="V30" s="130"/>
      <c r="W30" s="130"/>
    </row>
    <row r="31" spans="1:48" ht="18" customHeight="1" x14ac:dyDescent="0.2">
      <c r="A31" s="172"/>
      <c r="B31" s="104"/>
      <c r="C31" s="105"/>
      <c r="D31" s="105"/>
      <c r="E31" s="105"/>
      <c r="F31" s="15"/>
      <c r="G31" s="15"/>
      <c r="H31" s="15"/>
      <c r="I31" s="15"/>
      <c r="J31" s="15"/>
      <c r="K31" s="15"/>
      <c r="L31" s="1178"/>
      <c r="M31" s="1179"/>
      <c r="N31" s="268" t="s">
        <v>90</v>
      </c>
      <c r="O31" s="15"/>
      <c r="P31" s="15"/>
      <c r="Q31" s="104"/>
      <c r="R31" s="104"/>
      <c r="S31" s="104"/>
      <c r="T31" s="17"/>
      <c r="U31" s="130"/>
      <c r="V31" s="113"/>
      <c r="W31" s="113"/>
      <c r="Y31" s="96"/>
      <c r="Z31" s="96"/>
    </row>
    <row r="32" spans="1:48" x14ac:dyDescent="0.2">
      <c r="A32" s="172"/>
      <c r="B32" s="104"/>
      <c r="C32" s="105"/>
      <c r="D32" s="105"/>
      <c r="E32" s="105"/>
      <c r="F32" s="15"/>
      <c r="G32" s="15"/>
      <c r="H32" s="15"/>
      <c r="I32" s="15"/>
      <c r="J32" s="15"/>
      <c r="K32" s="15"/>
      <c r="L32" s="1168" t="s">
        <v>214</v>
      </c>
      <c r="M32" s="1169"/>
      <c r="N32" s="320"/>
      <c r="O32" s="15"/>
      <c r="P32" s="15"/>
      <c r="Q32" s="104"/>
      <c r="R32" s="104"/>
      <c r="S32" s="104"/>
      <c r="T32" s="17"/>
      <c r="U32" s="130"/>
      <c r="V32" s="113"/>
      <c r="W32" s="113"/>
      <c r="Y32" s="96"/>
      <c r="Z32" s="96"/>
    </row>
    <row r="33" spans="1:26" ht="13.5" thickBot="1" x14ac:dyDescent="0.25">
      <c r="A33" s="172"/>
      <c r="B33" s="104"/>
      <c r="C33" s="105"/>
      <c r="D33" s="105"/>
      <c r="E33" s="105"/>
      <c r="F33" s="15"/>
      <c r="G33" s="15"/>
      <c r="H33" s="15"/>
      <c r="I33" s="15"/>
      <c r="J33" s="15"/>
      <c r="K33" s="15"/>
      <c r="L33" s="1180" t="s">
        <v>89</v>
      </c>
      <c r="M33" s="1181"/>
      <c r="N33" s="321"/>
      <c r="O33" s="15"/>
      <c r="P33" s="141"/>
      <c r="Q33" s="15"/>
      <c r="R33" s="15"/>
      <c r="S33" s="15"/>
      <c r="T33" s="17"/>
      <c r="U33" s="130"/>
      <c r="V33" s="113"/>
      <c r="W33" s="113"/>
      <c r="Y33" s="96"/>
      <c r="Z33" s="96"/>
    </row>
    <row r="34" spans="1:26" x14ac:dyDescent="0.2">
      <c r="A34" s="172"/>
      <c r="B34" s="104"/>
      <c r="C34" s="104"/>
      <c r="D34" s="104"/>
      <c r="E34" s="104"/>
      <c r="F34" s="104"/>
      <c r="G34" s="104"/>
      <c r="H34" s="104"/>
      <c r="I34" s="104"/>
      <c r="J34" s="104"/>
      <c r="K34" s="104"/>
      <c r="L34" s="104"/>
      <c r="M34" s="104"/>
      <c r="N34" s="104"/>
      <c r="O34" s="104"/>
      <c r="P34" s="104"/>
      <c r="Q34" s="15"/>
      <c r="R34" s="15"/>
      <c r="S34" s="15"/>
      <c r="T34" s="15"/>
      <c r="U34" s="130"/>
      <c r="V34" s="130"/>
      <c r="W34" s="130"/>
    </row>
    <row r="35" spans="1:26" x14ac:dyDescent="0.2">
      <c r="A35" s="172"/>
      <c r="B35" s="104"/>
      <c r="C35" s="104"/>
      <c r="D35" s="104"/>
      <c r="E35" s="104"/>
      <c r="F35" s="104"/>
      <c r="G35" s="104"/>
      <c r="H35" s="104"/>
      <c r="I35" s="104"/>
      <c r="J35" s="104"/>
      <c r="K35" s="104"/>
      <c r="L35" s="104"/>
      <c r="M35" s="104"/>
      <c r="N35" s="104"/>
      <c r="O35" s="104"/>
      <c r="P35" s="104"/>
      <c r="Q35" s="15"/>
      <c r="R35" s="15"/>
      <c r="S35" s="15"/>
      <c r="T35" s="15"/>
      <c r="U35" s="130"/>
      <c r="V35" s="130"/>
      <c r="W35" s="130"/>
    </row>
    <row r="36" spans="1:26" ht="13.5" thickBot="1" x14ac:dyDescent="0.25">
      <c r="A36" s="172"/>
      <c r="B36" s="104"/>
      <c r="C36" s="104"/>
      <c r="D36" s="104"/>
      <c r="E36" s="104"/>
      <c r="F36" s="104"/>
      <c r="G36" s="104"/>
      <c r="H36" s="104"/>
      <c r="I36" s="104"/>
      <c r="J36" s="104"/>
      <c r="K36" s="104"/>
      <c r="L36" s="104"/>
      <c r="M36" s="104"/>
      <c r="N36" s="104"/>
      <c r="O36" s="104"/>
      <c r="P36" s="104"/>
      <c r="Q36" s="15"/>
      <c r="R36" s="15"/>
      <c r="S36" s="15"/>
      <c r="T36" s="15"/>
      <c r="U36" s="130"/>
      <c r="V36" s="130"/>
      <c r="W36" s="130"/>
    </row>
    <row r="37" spans="1:26" x14ac:dyDescent="0.2">
      <c r="A37" s="585"/>
      <c r="B37" s="586"/>
      <c r="C37" s="1177" t="s">
        <v>115</v>
      </c>
      <c r="D37" s="1177"/>
      <c r="E37" s="1177"/>
      <c r="F37" s="1177"/>
      <c r="G37" s="1177"/>
      <c r="H37" s="1177"/>
      <c r="I37" s="1177"/>
      <c r="J37" s="1177"/>
      <c r="K37" s="1177"/>
      <c r="L37" s="1155"/>
      <c r="M37" s="1155"/>
      <c r="N37" s="1155"/>
      <c r="O37" s="1156"/>
      <c r="P37" s="104"/>
      <c r="Q37" s="15"/>
      <c r="R37" s="15"/>
      <c r="S37" s="15"/>
      <c r="T37" s="15"/>
      <c r="U37" s="130"/>
      <c r="V37" s="113"/>
      <c r="W37" s="113"/>
      <c r="Y37" s="96"/>
      <c r="Z37" s="96"/>
    </row>
    <row r="38" spans="1:26" x14ac:dyDescent="0.2">
      <c r="A38" s="587"/>
      <c r="B38" s="588"/>
      <c r="C38" s="1220" t="s">
        <v>215</v>
      </c>
      <c r="D38" s="1221"/>
      <c r="E38" s="1221"/>
      <c r="F38" s="1221"/>
      <c r="G38" s="1221"/>
      <c r="H38" s="1221"/>
      <c r="I38" s="1220" t="s">
        <v>216</v>
      </c>
      <c r="J38" s="1221"/>
      <c r="K38" s="1221"/>
      <c r="L38" s="1221"/>
      <c r="M38" s="1221"/>
      <c r="N38" s="1221"/>
      <c r="O38" s="1207"/>
      <c r="P38" s="104"/>
      <c r="Q38" s="15"/>
      <c r="R38" s="15"/>
      <c r="S38" s="15"/>
      <c r="T38" s="15"/>
      <c r="U38" s="130"/>
      <c r="V38" s="113"/>
      <c r="W38" s="113"/>
      <c r="Y38" s="96"/>
      <c r="Z38" s="96"/>
    </row>
    <row r="39" spans="1:26" ht="13.5" thickBot="1" x14ac:dyDescent="0.25">
      <c r="A39" s="587"/>
      <c r="B39" s="588"/>
      <c r="C39" s="1174" t="s">
        <v>84</v>
      </c>
      <c r="D39" s="1175"/>
      <c r="E39" s="1175"/>
      <c r="F39" s="1175"/>
      <c r="G39" s="1175"/>
      <c r="H39" s="1176"/>
      <c r="I39" s="1219" t="s">
        <v>313</v>
      </c>
      <c r="J39" s="1219"/>
      <c r="K39" s="1203"/>
      <c r="L39" s="1203"/>
      <c r="M39" s="1203"/>
      <c r="N39" s="1217">
        <f>M41+N41+O41</f>
        <v>0</v>
      </c>
      <c r="O39" s="1218"/>
      <c r="P39" s="104"/>
      <c r="Q39" s="15"/>
      <c r="R39" s="15"/>
      <c r="S39" s="15"/>
      <c r="T39" s="15"/>
      <c r="U39" s="130"/>
      <c r="V39" s="130"/>
      <c r="W39" s="113"/>
      <c r="Z39" s="96"/>
    </row>
    <row r="40" spans="1:26" ht="64.5" customHeight="1" thickBot="1" x14ac:dyDescent="0.25">
      <c r="A40" s="133" t="s">
        <v>4</v>
      </c>
      <c r="B40" s="134" t="s">
        <v>5</v>
      </c>
      <c r="C40" s="318" t="s">
        <v>306</v>
      </c>
      <c r="D40" s="318" t="s">
        <v>306</v>
      </c>
      <c r="E40" s="318" t="s">
        <v>309</v>
      </c>
      <c r="F40" s="319" t="s">
        <v>307</v>
      </c>
      <c r="G40" s="319" t="s">
        <v>307</v>
      </c>
      <c r="H40" s="319" t="s">
        <v>310</v>
      </c>
      <c r="I40" s="634" t="s">
        <v>222</v>
      </c>
      <c r="J40" s="634" t="s">
        <v>221</v>
      </c>
      <c r="K40" s="635" t="s">
        <v>220</v>
      </c>
      <c r="L40" s="636" t="s">
        <v>219</v>
      </c>
      <c r="M40" s="637" t="s">
        <v>314</v>
      </c>
      <c r="N40" s="638" t="s">
        <v>315</v>
      </c>
      <c r="O40" s="639" t="s">
        <v>218</v>
      </c>
      <c r="P40" s="104"/>
      <c r="Q40" s="15"/>
      <c r="R40" s="15"/>
      <c r="S40" s="15"/>
      <c r="T40" s="15"/>
      <c r="U40" s="628"/>
      <c r="V40" s="130"/>
      <c r="W40" s="130"/>
    </row>
    <row r="41" spans="1:26" ht="13.5" thickBot="1" x14ac:dyDescent="0.25">
      <c r="A41" s="855"/>
      <c r="B41" s="856" t="s">
        <v>91</v>
      </c>
      <c r="C41" s="892">
        <f t="shared" ref="C41:J41" si="5">SUM(C42:C45)</f>
        <v>0</v>
      </c>
      <c r="D41" s="892">
        <f t="shared" si="5"/>
        <v>0</v>
      </c>
      <c r="E41" s="892">
        <f t="shared" si="5"/>
        <v>0</v>
      </c>
      <c r="F41" s="893">
        <f t="shared" si="5"/>
        <v>0</v>
      </c>
      <c r="G41" s="893">
        <f t="shared" si="5"/>
        <v>0</v>
      </c>
      <c r="H41" s="893">
        <f t="shared" si="5"/>
        <v>0</v>
      </c>
      <c r="I41" s="894">
        <f t="shared" si="5"/>
        <v>0</v>
      </c>
      <c r="J41" s="894">
        <f t="shared" si="5"/>
        <v>0</v>
      </c>
      <c r="K41" s="895">
        <f>K42</f>
        <v>0</v>
      </c>
      <c r="L41" s="896">
        <f>L42</f>
        <v>0</v>
      </c>
      <c r="M41" s="897">
        <f>SUM(M42:M45)</f>
        <v>0</v>
      </c>
      <c r="N41" s="898">
        <f>SUM(N42:N45)</f>
        <v>0</v>
      </c>
      <c r="O41" s="899">
        <f>SUM(O42:O45)</f>
        <v>0</v>
      </c>
      <c r="P41" s="104"/>
      <c r="Q41" s="15"/>
      <c r="R41" s="15"/>
      <c r="S41" s="15"/>
      <c r="T41" s="15"/>
      <c r="U41" s="130"/>
      <c r="V41" s="130"/>
      <c r="W41" s="130"/>
    </row>
    <row r="42" spans="1:26" x14ac:dyDescent="0.2">
      <c r="A42" s="840" t="s">
        <v>366</v>
      </c>
      <c r="B42" s="841" t="s">
        <v>1</v>
      </c>
      <c r="C42" s="883"/>
      <c r="D42" s="884"/>
      <c r="E42" s="884"/>
      <c r="F42" s="885"/>
      <c r="G42" s="885"/>
      <c r="H42" s="885"/>
      <c r="I42" s="886"/>
      <c r="J42" s="886"/>
      <c r="K42" s="887"/>
      <c r="L42" s="888"/>
      <c r="M42" s="889">
        <f t="shared" ref="M42:N45" si="6">I42*K42</f>
        <v>0</v>
      </c>
      <c r="N42" s="890">
        <f t="shared" si="6"/>
        <v>0</v>
      </c>
      <c r="O42" s="891"/>
      <c r="P42" s="104"/>
      <c r="Q42" s="15"/>
      <c r="R42" s="15"/>
      <c r="S42" s="15"/>
      <c r="T42" s="15"/>
      <c r="U42" s="130"/>
      <c r="V42" s="130"/>
      <c r="W42" s="130"/>
    </row>
    <row r="43" spans="1:26" x14ac:dyDescent="0.2">
      <c r="A43" s="600" t="s">
        <v>370</v>
      </c>
      <c r="B43" s="601" t="s">
        <v>2</v>
      </c>
      <c r="C43" s="313"/>
      <c r="D43" s="313"/>
      <c r="E43" s="313"/>
      <c r="F43" s="314"/>
      <c r="G43" s="314"/>
      <c r="H43" s="314"/>
      <c r="I43" s="315"/>
      <c r="J43" s="315"/>
      <c r="K43" s="514"/>
      <c r="L43" s="514"/>
      <c r="M43" s="490">
        <f t="shared" si="6"/>
        <v>0</v>
      </c>
      <c r="N43" s="491">
        <f t="shared" si="6"/>
        <v>0</v>
      </c>
      <c r="O43" s="516"/>
      <c r="P43" s="104"/>
      <c r="Q43" s="15"/>
      <c r="R43" s="15"/>
      <c r="S43" s="15"/>
      <c r="T43" s="15"/>
      <c r="U43" s="130"/>
      <c r="V43" s="130"/>
      <c r="W43" s="130"/>
    </row>
    <row r="44" spans="1:26" x14ac:dyDescent="0.2">
      <c r="A44" s="600"/>
      <c r="B44" s="601"/>
      <c r="C44" s="313"/>
      <c r="D44" s="313"/>
      <c r="E44" s="313"/>
      <c r="F44" s="314"/>
      <c r="G44" s="314"/>
      <c r="H44" s="314"/>
      <c r="I44" s="315"/>
      <c r="J44" s="315"/>
      <c r="K44" s="514"/>
      <c r="L44" s="514"/>
      <c r="M44" s="490">
        <f t="shared" si="6"/>
        <v>0</v>
      </c>
      <c r="N44" s="491">
        <f t="shared" si="6"/>
        <v>0</v>
      </c>
      <c r="O44" s="516"/>
      <c r="P44" s="104"/>
      <c r="Q44" s="15"/>
      <c r="R44" s="15"/>
      <c r="S44" s="15"/>
      <c r="T44" s="15"/>
      <c r="U44" s="130"/>
      <c r="V44" s="130"/>
      <c r="W44" s="130"/>
    </row>
    <row r="45" spans="1:26" ht="13.5" thickBot="1" x14ac:dyDescent="0.25">
      <c r="A45" s="603"/>
      <c r="B45" s="605"/>
      <c r="C45" s="513"/>
      <c r="D45" s="513"/>
      <c r="E45" s="513"/>
      <c r="F45" s="316"/>
      <c r="G45" s="316"/>
      <c r="H45" s="316"/>
      <c r="I45" s="317"/>
      <c r="J45" s="317"/>
      <c r="K45" s="515"/>
      <c r="L45" s="515"/>
      <c r="M45" s="492">
        <f t="shared" si="6"/>
        <v>0</v>
      </c>
      <c r="N45" s="493">
        <f t="shared" si="6"/>
        <v>0</v>
      </c>
      <c r="O45" s="517"/>
      <c r="P45" s="104"/>
      <c r="Q45" s="15"/>
      <c r="R45" s="15"/>
      <c r="S45" s="15"/>
      <c r="T45" s="15"/>
      <c r="U45" s="130"/>
      <c r="V45" s="130"/>
      <c r="W45" s="130"/>
    </row>
    <row r="46" spans="1:26" ht="13.5" thickBot="1" x14ac:dyDescent="0.25">
      <c r="A46" s="553"/>
      <c r="B46" s="544"/>
      <c r="C46" s="546"/>
      <c r="D46" s="546"/>
      <c r="E46" s="546"/>
      <c r="F46" s="546"/>
      <c r="G46" s="546"/>
      <c r="H46" s="546"/>
      <c r="I46" s="546"/>
      <c r="J46" s="546"/>
      <c r="K46" s="546"/>
      <c r="L46" s="544"/>
      <c r="M46" s="544"/>
      <c r="N46" s="544"/>
      <c r="O46" s="544"/>
      <c r="P46" s="104"/>
      <c r="Q46" s="104"/>
      <c r="R46" s="104"/>
      <c r="S46" s="104"/>
      <c r="T46" s="104"/>
      <c r="U46" s="130"/>
      <c r="V46" s="130"/>
      <c r="W46" s="130"/>
    </row>
    <row r="47" spans="1:26" ht="16.5" customHeight="1" x14ac:dyDescent="0.2">
      <c r="A47" s="172"/>
      <c r="B47" s="17"/>
      <c r="C47" s="15"/>
      <c r="D47" s="15"/>
      <c r="E47" s="15"/>
      <c r="F47" s="15"/>
      <c r="G47" s="15"/>
      <c r="H47" s="15"/>
      <c r="I47" s="1178"/>
      <c r="J47" s="1179"/>
      <c r="K47" s="268" t="s">
        <v>90</v>
      </c>
      <c r="L47" s="104"/>
      <c r="M47" s="104"/>
      <c r="N47" s="104"/>
      <c r="O47" s="104"/>
      <c r="P47" s="104"/>
      <c r="Q47" s="104"/>
      <c r="R47" s="104"/>
      <c r="S47" s="104"/>
      <c r="T47" s="17"/>
      <c r="U47" s="130"/>
      <c r="V47" s="130"/>
      <c r="W47" s="130"/>
    </row>
    <row r="48" spans="1:26" ht="15" customHeight="1" x14ac:dyDescent="0.2">
      <c r="A48" s="172"/>
      <c r="B48" s="17"/>
      <c r="C48" s="15"/>
      <c r="D48" s="15"/>
      <c r="E48" s="15"/>
      <c r="F48" s="15"/>
      <c r="G48" s="15"/>
      <c r="H48" s="15"/>
      <c r="I48" s="1168" t="s">
        <v>88</v>
      </c>
      <c r="J48" s="1169"/>
      <c r="K48" s="322"/>
      <c r="L48" s="104"/>
      <c r="M48" s="104"/>
      <c r="N48" s="104"/>
      <c r="O48" s="104"/>
      <c r="P48" s="104"/>
      <c r="Q48" s="104"/>
      <c r="R48" s="104"/>
      <c r="S48" s="104"/>
      <c r="T48" s="17"/>
      <c r="U48" s="130"/>
      <c r="V48" s="130"/>
      <c r="W48" s="130"/>
    </row>
    <row r="49" spans="1:23" ht="18.75" customHeight="1" thickBot="1" x14ac:dyDescent="0.25">
      <c r="A49" s="172"/>
      <c r="B49" s="17"/>
      <c r="C49" s="15"/>
      <c r="D49" s="15"/>
      <c r="E49" s="15"/>
      <c r="F49" s="15"/>
      <c r="G49" s="15"/>
      <c r="H49" s="15"/>
      <c r="I49" s="1180" t="s">
        <v>89</v>
      </c>
      <c r="J49" s="1181"/>
      <c r="K49" s="323"/>
      <c r="L49" s="104"/>
      <c r="M49" s="104"/>
      <c r="N49" s="104"/>
      <c r="O49" s="104"/>
      <c r="P49" s="104"/>
      <c r="Q49" s="104"/>
      <c r="R49" s="104"/>
      <c r="S49" s="104"/>
      <c r="T49" s="17"/>
      <c r="U49" s="130"/>
      <c r="V49" s="130"/>
      <c r="W49" s="130"/>
    </row>
    <row r="50" spans="1:23" ht="18.75" customHeight="1" thickBot="1" x14ac:dyDescent="0.25">
      <c r="A50" s="172"/>
      <c r="B50" s="17"/>
      <c r="C50" s="15"/>
      <c r="D50" s="15"/>
      <c r="E50" s="15"/>
      <c r="F50" s="15"/>
      <c r="G50" s="15"/>
      <c r="H50" s="15"/>
      <c r="I50" s="17"/>
      <c r="J50" s="17"/>
      <c r="K50" s="104"/>
      <c r="L50" s="173"/>
      <c r="M50" s="104"/>
      <c r="N50" s="104"/>
      <c r="O50" s="104"/>
      <c r="P50" s="104"/>
      <c r="Q50" s="104"/>
      <c r="R50" s="104"/>
      <c r="S50" s="104"/>
      <c r="T50" s="17"/>
      <c r="U50" s="130"/>
      <c r="V50" s="130"/>
      <c r="W50" s="130"/>
    </row>
    <row r="51" spans="1:23" ht="32.25" customHeight="1" thickBot="1" x14ac:dyDescent="0.25">
      <c r="A51" s="271"/>
      <c r="B51" s="1197" t="s">
        <v>469</v>
      </c>
      <c r="C51" s="1197"/>
      <c r="D51" s="1197"/>
      <c r="E51" s="1197"/>
      <c r="F51" s="1197"/>
      <c r="G51" s="1197"/>
      <c r="H51" s="1197"/>
      <c r="I51" s="1197"/>
      <c r="J51" s="1197"/>
      <c r="K51" s="1197"/>
      <c r="L51" s="1197"/>
      <c r="M51" s="1197"/>
      <c r="N51" s="1197"/>
      <c r="O51" s="1198"/>
      <c r="P51" s="104"/>
      <c r="Q51" s="104"/>
      <c r="R51" s="104"/>
      <c r="S51" s="104"/>
      <c r="T51" s="104"/>
      <c r="U51" s="130"/>
      <c r="V51" s="130"/>
      <c r="W51" s="130"/>
    </row>
    <row r="52" spans="1:23" ht="21.75" customHeight="1" thickBot="1" x14ac:dyDescent="0.25">
      <c r="A52" s="208"/>
      <c r="B52" s="208"/>
      <c r="C52" s="208"/>
      <c r="D52" s="208"/>
      <c r="E52" s="208"/>
      <c r="F52" s="208"/>
      <c r="G52" s="208"/>
      <c r="H52" s="208"/>
      <c r="I52" s="208"/>
      <c r="J52" s="208"/>
      <c r="K52" s="208"/>
      <c r="L52" s="208"/>
      <c r="M52" s="208"/>
      <c r="N52" s="208"/>
      <c r="O52" s="208"/>
      <c r="P52" s="104"/>
      <c r="Q52" s="104"/>
      <c r="R52" s="104"/>
      <c r="S52" s="104"/>
      <c r="T52" s="104"/>
      <c r="U52" s="130"/>
      <c r="V52" s="130"/>
      <c r="W52" s="130"/>
    </row>
    <row r="53" spans="1:23" x14ac:dyDescent="0.2">
      <c r="A53" s="1185" t="s">
        <v>336</v>
      </c>
      <c r="B53" s="1183"/>
      <c r="C53" s="1183"/>
      <c r="D53" s="1183"/>
      <c r="E53" s="1183"/>
      <c r="F53" s="1183"/>
      <c r="G53" s="1183"/>
      <c r="H53" s="1183"/>
      <c r="I53" s="1186"/>
      <c r="J53" s="1186"/>
      <c r="K53" s="1186"/>
      <c r="L53" s="1186"/>
      <c r="M53" s="1186"/>
      <c r="N53" s="1186"/>
      <c r="O53" s="1187"/>
      <c r="P53" s="104"/>
      <c r="Q53" s="104"/>
      <c r="R53" s="104"/>
      <c r="S53" s="104"/>
      <c r="T53" s="104"/>
      <c r="U53" s="130"/>
      <c r="V53" s="130"/>
      <c r="W53" s="130"/>
    </row>
    <row r="54" spans="1:23" x14ac:dyDescent="0.2">
      <c r="A54" s="1188"/>
      <c r="B54" s="1189"/>
      <c r="C54" s="1189"/>
      <c r="D54" s="1189"/>
      <c r="E54" s="1189"/>
      <c r="F54" s="1189"/>
      <c r="G54" s="1189"/>
      <c r="H54" s="1189"/>
      <c r="I54" s="1190"/>
      <c r="J54" s="1190"/>
      <c r="K54" s="1190"/>
      <c r="L54" s="1190"/>
      <c r="M54" s="1190"/>
      <c r="N54" s="1190"/>
      <c r="O54" s="1191"/>
      <c r="P54" s="104"/>
      <c r="Q54" s="104"/>
      <c r="R54" s="104"/>
      <c r="S54" s="104"/>
      <c r="T54" s="104"/>
      <c r="U54" s="130"/>
      <c r="V54" s="130"/>
      <c r="W54" s="130"/>
    </row>
    <row r="55" spans="1:23" x14ac:dyDescent="0.2">
      <c r="A55" s="1188"/>
      <c r="B55" s="1189"/>
      <c r="C55" s="1189"/>
      <c r="D55" s="1189"/>
      <c r="E55" s="1189"/>
      <c r="F55" s="1189"/>
      <c r="G55" s="1189"/>
      <c r="H55" s="1189"/>
      <c r="I55" s="1190"/>
      <c r="J55" s="1190"/>
      <c r="K55" s="1190"/>
      <c r="L55" s="1190"/>
      <c r="M55" s="1190"/>
      <c r="N55" s="1190"/>
      <c r="O55" s="1191"/>
      <c r="P55" s="104"/>
      <c r="Q55" s="104"/>
      <c r="R55" s="104"/>
      <c r="S55" s="104"/>
      <c r="T55" s="104"/>
      <c r="U55" s="130"/>
      <c r="V55" s="130"/>
      <c r="W55" s="130"/>
    </row>
    <row r="56" spans="1:23" x14ac:dyDescent="0.2">
      <c r="A56" s="1188"/>
      <c r="B56" s="1189"/>
      <c r="C56" s="1189"/>
      <c r="D56" s="1189"/>
      <c r="E56" s="1189"/>
      <c r="F56" s="1189"/>
      <c r="G56" s="1189"/>
      <c r="H56" s="1189"/>
      <c r="I56" s="1190"/>
      <c r="J56" s="1190"/>
      <c r="K56" s="1190"/>
      <c r="L56" s="1190"/>
      <c r="M56" s="1190"/>
      <c r="N56" s="1190"/>
      <c r="O56" s="1191"/>
      <c r="P56" s="104"/>
      <c r="Q56" s="104"/>
      <c r="R56" s="104"/>
      <c r="S56" s="104"/>
      <c r="T56" s="104"/>
      <c r="U56" s="130"/>
      <c r="V56" s="130"/>
      <c r="W56" s="130"/>
    </row>
    <row r="57" spans="1:23" x14ac:dyDescent="0.2">
      <c r="A57" s="1188"/>
      <c r="B57" s="1189"/>
      <c r="C57" s="1189"/>
      <c r="D57" s="1189"/>
      <c r="E57" s="1189"/>
      <c r="F57" s="1189"/>
      <c r="G57" s="1189"/>
      <c r="H57" s="1189"/>
      <c r="I57" s="1190"/>
      <c r="J57" s="1190"/>
      <c r="K57" s="1190"/>
      <c r="L57" s="1190"/>
      <c r="M57" s="1190"/>
      <c r="N57" s="1190"/>
      <c r="O57" s="1191"/>
      <c r="P57" s="104"/>
      <c r="Q57" s="104"/>
      <c r="R57" s="104"/>
      <c r="S57" s="104"/>
      <c r="T57" s="104"/>
      <c r="U57" s="130"/>
      <c r="V57" s="130"/>
      <c r="W57" s="130"/>
    </row>
    <row r="58" spans="1:23" x14ac:dyDescent="0.2">
      <c r="A58" s="1188"/>
      <c r="B58" s="1189"/>
      <c r="C58" s="1189"/>
      <c r="D58" s="1189"/>
      <c r="E58" s="1189"/>
      <c r="F58" s="1189"/>
      <c r="G58" s="1189"/>
      <c r="H58" s="1189"/>
      <c r="I58" s="1190"/>
      <c r="J58" s="1190"/>
      <c r="K58" s="1190"/>
      <c r="L58" s="1190"/>
      <c r="M58" s="1190"/>
      <c r="N58" s="1190"/>
      <c r="O58" s="1191"/>
      <c r="P58" s="104"/>
      <c r="Q58" s="104"/>
      <c r="R58" s="104"/>
      <c r="S58" s="104"/>
      <c r="T58" s="104"/>
      <c r="U58" s="130"/>
      <c r="V58" s="130"/>
      <c r="W58" s="130"/>
    </row>
    <row r="59" spans="1:23" x14ac:dyDescent="0.2">
      <c r="A59" s="1188"/>
      <c r="B59" s="1189"/>
      <c r="C59" s="1189"/>
      <c r="D59" s="1189"/>
      <c r="E59" s="1189"/>
      <c r="F59" s="1189"/>
      <c r="G59" s="1189"/>
      <c r="H59" s="1189"/>
      <c r="I59" s="1190"/>
      <c r="J59" s="1190"/>
      <c r="K59" s="1190"/>
      <c r="L59" s="1190"/>
      <c r="M59" s="1190"/>
      <c r="N59" s="1190"/>
      <c r="O59" s="1191"/>
      <c r="P59" s="104"/>
      <c r="Q59" s="104"/>
      <c r="R59" s="104"/>
      <c r="S59" s="104"/>
      <c r="T59" s="104"/>
      <c r="U59" s="130"/>
      <c r="V59" s="130"/>
      <c r="W59" s="130"/>
    </row>
    <row r="60" spans="1:23" x14ac:dyDescent="0.2">
      <c r="A60" s="1188"/>
      <c r="B60" s="1189"/>
      <c r="C60" s="1189"/>
      <c r="D60" s="1189"/>
      <c r="E60" s="1189"/>
      <c r="F60" s="1189"/>
      <c r="G60" s="1189"/>
      <c r="H60" s="1189"/>
      <c r="I60" s="1190"/>
      <c r="J60" s="1190"/>
      <c r="K60" s="1190"/>
      <c r="L60" s="1190"/>
      <c r="M60" s="1190"/>
      <c r="N60" s="1190"/>
      <c r="O60" s="1191"/>
      <c r="P60" s="104"/>
      <c r="Q60" s="104"/>
      <c r="R60" s="104"/>
      <c r="S60" s="104"/>
      <c r="T60" s="104"/>
      <c r="U60" s="130"/>
      <c r="V60" s="130"/>
      <c r="W60" s="130"/>
    </row>
    <row r="61" spans="1:23" x14ac:dyDescent="0.2">
      <c r="A61" s="1188"/>
      <c r="B61" s="1189"/>
      <c r="C61" s="1189"/>
      <c r="D61" s="1189"/>
      <c r="E61" s="1189"/>
      <c r="F61" s="1189"/>
      <c r="G61" s="1189"/>
      <c r="H61" s="1189"/>
      <c r="I61" s="1190"/>
      <c r="J61" s="1190"/>
      <c r="K61" s="1190"/>
      <c r="L61" s="1190"/>
      <c r="M61" s="1190"/>
      <c r="N61" s="1190"/>
      <c r="O61" s="1191"/>
      <c r="P61" s="104"/>
      <c r="Q61" s="104"/>
      <c r="R61" s="104"/>
      <c r="S61" s="104"/>
      <c r="T61" s="104"/>
      <c r="U61" s="130"/>
      <c r="V61" s="130"/>
      <c r="W61" s="130"/>
    </row>
    <row r="62" spans="1:23" x14ac:dyDescent="0.2">
      <c r="A62" s="1188"/>
      <c r="B62" s="1189"/>
      <c r="C62" s="1189"/>
      <c r="D62" s="1189"/>
      <c r="E62" s="1189"/>
      <c r="F62" s="1189"/>
      <c r="G62" s="1189"/>
      <c r="H62" s="1189"/>
      <c r="I62" s="1190"/>
      <c r="J62" s="1190"/>
      <c r="K62" s="1190"/>
      <c r="L62" s="1190"/>
      <c r="M62" s="1190"/>
      <c r="N62" s="1190"/>
      <c r="O62" s="1191"/>
      <c r="P62" s="104"/>
      <c r="Q62" s="104"/>
      <c r="R62" s="104"/>
      <c r="S62" s="104"/>
      <c r="T62" s="104"/>
      <c r="U62" s="130"/>
      <c r="V62" s="130"/>
      <c r="W62" s="130"/>
    </row>
    <row r="63" spans="1:23" x14ac:dyDescent="0.2">
      <c r="A63" s="1188"/>
      <c r="B63" s="1189"/>
      <c r="C63" s="1189"/>
      <c r="D63" s="1189"/>
      <c r="E63" s="1189"/>
      <c r="F63" s="1189"/>
      <c r="G63" s="1189"/>
      <c r="H63" s="1189"/>
      <c r="I63" s="1190"/>
      <c r="J63" s="1190"/>
      <c r="K63" s="1190"/>
      <c r="L63" s="1190"/>
      <c r="M63" s="1190"/>
      <c r="N63" s="1190"/>
      <c r="O63" s="1191"/>
      <c r="P63" s="104"/>
      <c r="Q63" s="104"/>
      <c r="R63" s="104"/>
      <c r="S63" s="104"/>
      <c r="T63" s="104"/>
      <c r="U63" s="130"/>
      <c r="V63" s="130"/>
      <c r="W63" s="130"/>
    </row>
    <row r="64" spans="1:23" x14ac:dyDescent="0.2">
      <c r="A64" s="1188"/>
      <c r="B64" s="1189"/>
      <c r="C64" s="1189"/>
      <c r="D64" s="1189"/>
      <c r="E64" s="1189"/>
      <c r="F64" s="1189"/>
      <c r="G64" s="1189"/>
      <c r="H64" s="1189"/>
      <c r="I64" s="1190"/>
      <c r="J64" s="1190"/>
      <c r="K64" s="1190"/>
      <c r="L64" s="1190"/>
      <c r="M64" s="1190"/>
      <c r="N64" s="1190"/>
      <c r="O64" s="1191"/>
      <c r="P64" s="104"/>
      <c r="Q64" s="104"/>
      <c r="R64" s="104"/>
      <c r="S64" s="104"/>
      <c r="T64" s="104"/>
      <c r="U64" s="130"/>
      <c r="V64" s="130"/>
      <c r="W64" s="130"/>
    </row>
    <row r="65" spans="1:23" ht="19.5" customHeight="1" x14ac:dyDescent="0.2">
      <c r="A65" s="1192"/>
      <c r="B65" s="1190"/>
      <c r="C65" s="1190"/>
      <c r="D65" s="1190"/>
      <c r="E65" s="1190"/>
      <c r="F65" s="1190"/>
      <c r="G65" s="1190"/>
      <c r="H65" s="1190"/>
      <c r="I65" s="1190"/>
      <c r="J65" s="1190"/>
      <c r="K65" s="1190"/>
      <c r="L65" s="1190"/>
      <c r="M65" s="1190"/>
      <c r="N65" s="1190"/>
      <c r="O65" s="1191"/>
      <c r="P65" s="104"/>
      <c r="Q65" s="104"/>
      <c r="R65" s="104"/>
      <c r="S65" s="104"/>
      <c r="T65" s="104"/>
      <c r="U65" s="130"/>
      <c r="V65" s="130"/>
      <c r="W65" s="130"/>
    </row>
    <row r="66" spans="1:23" ht="19.5" customHeight="1" x14ac:dyDescent="0.2">
      <c r="A66" s="1192"/>
      <c r="B66" s="1190"/>
      <c r="C66" s="1190"/>
      <c r="D66" s="1190"/>
      <c r="E66" s="1190"/>
      <c r="F66" s="1190"/>
      <c r="G66" s="1190"/>
      <c r="H66" s="1190"/>
      <c r="I66" s="1190"/>
      <c r="J66" s="1190"/>
      <c r="K66" s="1190"/>
      <c r="L66" s="1190"/>
      <c r="M66" s="1190"/>
      <c r="N66" s="1190"/>
      <c r="O66" s="1191"/>
      <c r="P66" s="104"/>
      <c r="Q66" s="104"/>
      <c r="R66" s="104"/>
      <c r="S66" s="104"/>
      <c r="T66" s="104"/>
      <c r="U66" s="130"/>
      <c r="V66" s="130"/>
      <c r="W66" s="130"/>
    </row>
    <row r="67" spans="1:23" ht="19.5" customHeight="1" thickBot="1" x14ac:dyDescent="0.25">
      <c r="A67" s="1193"/>
      <c r="B67" s="1166"/>
      <c r="C67" s="1166"/>
      <c r="D67" s="1166"/>
      <c r="E67" s="1166"/>
      <c r="F67" s="1166"/>
      <c r="G67" s="1166"/>
      <c r="H67" s="1166"/>
      <c r="I67" s="1166"/>
      <c r="J67" s="1166"/>
      <c r="K67" s="1166"/>
      <c r="L67" s="1166"/>
      <c r="M67" s="1166"/>
      <c r="N67" s="1166"/>
      <c r="O67" s="1167"/>
      <c r="P67" s="104"/>
      <c r="Q67" s="104"/>
      <c r="R67" s="104"/>
      <c r="S67" s="104"/>
      <c r="T67" s="104"/>
      <c r="U67" s="130"/>
      <c r="V67" s="130"/>
      <c r="W67" s="130"/>
    </row>
    <row r="68" spans="1:23" ht="13.5" thickBot="1" x14ac:dyDescent="0.25">
      <c r="A68" s="172"/>
      <c r="B68" s="104"/>
      <c r="C68" s="104"/>
      <c r="D68" s="104"/>
      <c r="E68" s="104"/>
      <c r="F68" s="104"/>
      <c r="G68" s="104"/>
      <c r="H68" s="104"/>
      <c r="I68" s="104"/>
      <c r="J68" s="104"/>
      <c r="K68" s="104"/>
      <c r="L68" s="104"/>
      <c r="M68" s="104"/>
      <c r="N68" s="104"/>
      <c r="O68" s="104"/>
      <c r="P68" s="104"/>
      <c r="Q68" s="104"/>
      <c r="R68" s="104"/>
      <c r="S68" s="104"/>
      <c r="T68" s="104"/>
      <c r="U68" s="130"/>
      <c r="V68" s="130"/>
      <c r="W68" s="130"/>
    </row>
    <row r="69" spans="1:23" ht="48.75" customHeight="1" x14ac:dyDescent="0.2">
      <c r="A69" s="172"/>
      <c r="B69" s="79" t="s">
        <v>359</v>
      </c>
      <c r="C69" s="21"/>
      <c r="D69" s="1182" t="s">
        <v>402</v>
      </c>
      <c r="E69" s="1183"/>
      <c r="F69" s="1184"/>
      <c r="G69" s="104"/>
      <c r="H69" s="104"/>
      <c r="I69" s="104"/>
      <c r="J69" s="104"/>
      <c r="K69" s="104"/>
      <c r="L69" s="104"/>
      <c r="M69" s="104"/>
      <c r="N69" s="104"/>
      <c r="O69" s="104"/>
      <c r="P69" s="104"/>
      <c r="Q69" s="104"/>
      <c r="R69" s="104"/>
      <c r="S69" s="104"/>
      <c r="T69" s="104"/>
      <c r="U69" s="130"/>
      <c r="V69" s="130"/>
      <c r="W69" s="130"/>
    </row>
    <row r="70" spans="1:23" x14ac:dyDescent="0.2">
      <c r="A70" s="208"/>
      <c r="B70" s="837" t="s">
        <v>328</v>
      </c>
      <c r="C70" s="838"/>
      <c r="D70" s="1162"/>
      <c r="E70" s="1163"/>
      <c r="F70" s="1164"/>
      <c r="G70" s="104"/>
      <c r="H70" s="104"/>
      <c r="I70" s="104"/>
      <c r="J70" s="104"/>
      <c r="K70" s="104"/>
      <c r="L70" s="104"/>
      <c r="M70" s="104"/>
      <c r="N70" s="104"/>
      <c r="O70" s="104"/>
      <c r="P70" s="104"/>
      <c r="Q70" s="104"/>
      <c r="R70" s="104"/>
      <c r="S70" s="104"/>
      <c r="T70" s="104"/>
      <c r="U70" s="130"/>
      <c r="V70" s="130"/>
      <c r="W70" s="130"/>
    </row>
    <row r="71" spans="1:23" ht="13.5" thickBot="1" x14ac:dyDescent="0.25">
      <c r="A71" s="15"/>
      <c r="B71" s="61" t="s">
        <v>325</v>
      </c>
      <c r="C71" s="839"/>
      <c r="D71" s="1165"/>
      <c r="E71" s="1166"/>
      <c r="F71" s="1167"/>
      <c r="G71" s="15"/>
      <c r="H71" s="15"/>
      <c r="I71" s="15"/>
      <c r="J71" s="15"/>
      <c r="K71" s="15"/>
      <c r="L71" s="15"/>
      <c r="M71" s="15"/>
      <c r="N71" s="15"/>
      <c r="O71" s="15"/>
      <c r="P71" s="104"/>
      <c r="Q71" s="104"/>
      <c r="R71" s="104"/>
      <c r="S71" s="104"/>
      <c r="T71" s="104"/>
      <c r="U71" s="130"/>
      <c r="V71" s="130"/>
      <c r="W71" s="130"/>
    </row>
    <row r="72" spans="1:23" x14ac:dyDescent="0.2">
      <c r="A72" s="172"/>
      <c r="B72" s="104"/>
      <c r="C72" s="104"/>
      <c r="D72" s="104"/>
      <c r="E72" s="15"/>
      <c r="F72" s="15"/>
      <c r="G72" s="104"/>
      <c r="H72" s="104"/>
      <c r="I72" s="104"/>
      <c r="J72" s="104"/>
      <c r="K72" s="104"/>
      <c r="L72" s="104"/>
      <c r="M72" s="104"/>
      <c r="N72" s="104"/>
      <c r="O72" s="104"/>
      <c r="P72" s="104"/>
      <c r="Q72" s="104"/>
      <c r="R72" s="104"/>
      <c r="S72" s="104"/>
      <c r="T72" s="104"/>
      <c r="U72" s="130"/>
      <c r="V72" s="130"/>
      <c r="W72" s="130"/>
    </row>
    <row r="73" spans="1:23" x14ac:dyDescent="0.2">
      <c r="A73" s="209"/>
      <c r="B73" s="93"/>
      <c r="C73" s="93"/>
      <c r="D73" s="93"/>
      <c r="E73" s="95"/>
      <c r="F73" s="95"/>
      <c r="G73" s="93"/>
      <c r="H73" s="93"/>
      <c r="I73" s="93"/>
      <c r="J73" s="93"/>
      <c r="K73" s="93"/>
      <c r="L73" s="93"/>
      <c r="M73" s="93"/>
      <c r="N73" s="93"/>
      <c r="O73" s="93"/>
      <c r="P73" s="93"/>
      <c r="Q73" s="93"/>
      <c r="R73" s="93"/>
      <c r="S73" s="93"/>
      <c r="T73" s="93"/>
      <c r="U73" s="130"/>
      <c r="V73" s="130"/>
      <c r="W73" s="130"/>
    </row>
    <row r="74" spans="1:23" x14ac:dyDescent="0.2">
      <c r="A74" s="209"/>
      <c r="B74" s="93"/>
      <c r="C74" s="93"/>
      <c r="D74" s="93"/>
      <c r="E74" s="95"/>
      <c r="F74" s="95"/>
      <c r="G74" s="93"/>
      <c r="H74" s="93"/>
      <c r="I74" s="93"/>
      <c r="J74" s="93"/>
      <c r="K74" s="93"/>
      <c r="L74" s="93"/>
      <c r="M74" s="93"/>
      <c r="N74" s="93"/>
      <c r="O74" s="93"/>
      <c r="P74" s="93"/>
      <c r="Q74" s="93"/>
      <c r="R74" s="93"/>
      <c r="S74" s="93"/>
      <c r="T74" s="93"/>
      <c r="U74" s="130"/>
      <c r="V74" s="130"/>
      <c r="W74" s="130"/>
    </row>
    <row r="75" spans="1:23" x14ac:dyDescent="0.2">
      <c r="U75" s="130"/>
      <c r="V75" s="130"/>
      <c r="W75" s="130"/>
    </row>
    <row r="76" spans="1:23" x14ac:dyDescent="0.2">
      <c r="U76" s="130"/>
      <c r="V76" s="130"/>
      <c r="W76" s="130"/>
    </row>
    <row r="77" spans="1:23" x14ac:dyDescent="0.2">
      <c r="U77" s="130"/>
      <c r="V77" s="130"/>
      <c r="W77" s="130"/>
    </row>
    <row r="78" spans="1:23" x14ac:dyDescent="0.2">
      <c r="U78" s="130"/>
      <c r="V78" s="130"/>
      <c r="W78" s="130"/>
    </row>
    <row r="79" spans="1:23" x14ac:dyDescent="0.2">
      <c r="U79" s="130"/>
      <c r="V79" s="130"/>
      <c r="W79" s="130"/>
    </row>
    <row r="80" spans="1:23" x14ac:dyDescent="0.2">
      <c r="U80" s="130"/>
      <c r="V80" s="130"/>
      <c r="W80" s="130"/>
    </row>
    <row r="81" spans="21:23" x14ac:dyDescent="0.2">
      <c r="U81" s="130"/>
      <c r="V81" s="130"/>
      <c r="W81" s="130"/>
    </row>
    <row r="82" spans="21:23" x14ac:dyDescent="0.2">
      <c r="U82" s="130"/>
      <c r="V82" s="130"/>
      <c r="W82" s="130"/>
    </row>
    <row r="83" spans="21:23" x14ac:dyDescent="0.2">
      <c r="U83" s="130"/>
      <c r="V83" s="130"/>
      <c r="W83" s="130"/>
    </row>
    <row r="84" spans="21:23" x14ac:dyDescent="0.2">
      <c r="U84" s="130"/>
      <c r="V84" s="130"/>
      <c r="W84" s="130"/>
    </row>
    <row r="85" spans="21:23" x14ac:dyDescent="0.2">
      <c r="U85" s="130"/>
      <c r="V85" s="130"/>
      <c r="W85" s="130"/>
    </row>
    <row r="86" spans="21:23" x14ac:dyDescent="0.2">
      <c r="U86" s="130"/>
      <c r="V86" s="130"/>
      <c r="W86" s="130"/>
    </row>
    <row r="87" spans="21:23" x14ac:dyDescent="0.2">
      <c r="U87" s="130"/>
      <c r="V87" s="130"/>
      <c r="W87" s="130"/>
    </row>
    <row r="88" spans="21:23" x14ac:dyDescent="0.2">
      <c r="U88" s="130"/>
      <c r="V88" s="130"/>
      <c r="W88" s="130"/>
    </row>
    <row r="89" spans="21:23" x14ac:dyDescent="0.2">
      <c r="U89" s="130"/>
      <c r="V89" s="130"/>
      <c r="W89" s="130"/>
    </row>
    <row r="90" spans="21:23" x14ac:dyDescent="0.2">
      <c r="U90" s="130"/>
      <c r="V90" s="130"/>
      <c r="W90" s="130"/>
    </row>
    <row r="91" spans="21:23" x14ac:dyDescent="0.2">
      <c r="U91" s="130"/>
      <c r="V91" s="130"/>
      <c r="W91" s="130"/>
    </row>
    <row r="92" spans="21:23" x14ac:dyDescent="0.2">
      <c r="U92" s="130"/>
      <c r="V92" s="130"/>
      <c r="W92" s="130"/>
    </row>
    <row r="93" spans="21:23" x14ac:dyDescent="0.2">
      <c r="U93" s="130"/>
      <c r="V93" s="130"/>
      <c r="W93" s="130"/>
    </row>
    <row r="94" spans="21:23" x14ac:dyDescent="0.2">
      <c r="U94" s="130"/>
      <c r="V94" s="130"/>
      <c r="W94" s="130"/>
    </row>
    <row r="95" spans="21:23" x14ac:dyDescent="0.2">
      <c r="U95" s="130"/>
      <c r="V95" s="130"/>
      <c r="W95" s="130"/>
    </row>
    <row r="96" spans="21:23" x14ac:dyDescent="0.2">
      <c r="U96" s="130"/>
      <c r="V96" s="130"/>
      <c r="W96" s="130"/>
    </row>
    <row r="97" spans="21:23" x14ac:dyDescent="0.2">
      <c r="U97" s="130"/>
      <c r="V97" s="130"/>
      <c r="W97" s="130"/>
    </row>
    <row r="98" spans="21:23" x14ac:dyDescent="0.2">
      <c r="U98" s="130"/>
      <c r="V98" s="130"/>
      <c r="W98" s="130"/>
    </row>
    <row r="99" spans="21:23" x14ac:dyDescent="0.2">
      <c r="U99" s="130"/>
      <c r="V99" s="130"/>
      <c r="W99" s="130"/>
    </row>
    <row r="100" spans="21:23" x14ac:dyDescent="0.2">
      <c r="U100" s="130"/>
      <c r="V100" s="130"/>
      <c r="W100" s="130"/>
    </row>
    <row r="101" spans="21:23" x14ac:dyDescent="0.2">
      <c r="U101" s="130"/>
      <c r="V101" s="130"/>
      <c r="W101" s="130"/>
    </row>
    <row r="102" spans="21:23" x14ac:dyDescent="0.2">
      <c r="U102" s="130"/>
      <c r="V102" s="130"/>
      <c r="W102" s="130"/>
    </row>
    <row r="103" spans="21:23" x14ac:dyDescent="0.2">
      <c r="U103" s="130"/>
      <c r="V103" s="130"/>
      <c r="W103" s="130"/>
    </row>
    <row r="104" spans="21:23" x14ac:dyDescent="0.2">
      <c r="U104" s="130"/>
      <c r="V104" s="130"/>
      <c r="W104" s="130"/>
    </row>
    <row r="105" spans="21:23" x14ac:dyDescent="0.2">
      <c r="U105" s="130"/>
      <c r="V105" s="130"/>
      <c r="W105" s="130"/>
    </row>
  </sheetData>
  <sheetProtection algorithmName="SHA-512" hashValue="CvRl1x3/c2wJ2Qo0Rczc3C/lsach5wHd5afmy/0DoNWYW8KqRDKjvOU14ufF6VXA5RHCMarDB4/OpxC+LcHtXw==" saltValue="ff/MCwXW+lpVmxU8URoIkA==" spinCount="100000" sheet="1" formatCells="0" formatColumns="0" formatRows="0" insertRows="0"/>
  <mergeCells count="41">
    <mergeCell ref="C38:H38"/>
    <mergeCell ref="R17:S17"/>
    <mergeCell ref="G16:K17"/>
    <mergeCell ref="M17:N17"/>
    <mergeCell ref="P23:T23"/>
    <mergeCell ref="L23:O23"/>
    <mergeCell ref="M18:N18"/>
    <mergeCell ref="C22:K22"/>
    <mergeCell ref="C21:T21"/>
    <mergeCell ref="B51:O51"/>
    <mergeCell ref="I49:J49"/>
    <mergeCell ref="A5:B5"/>
    <mergeCell ref="N7:P7"/>
    <mergeCell ref="K7:M7"/>
    <mergeCell ref="N6:T6"/>
    <mergeCell ref="D7:F7"/>
    <mergeCell ref="Q7:T7"/>
    <mergeCell ref="G7:J7"/>
    <mergeCell ref="C5:T5"/>
    <mergeCell ref="N39:O39"/>
    <mergeCell ref="I39:M39"/>
    <mergeCell ref="L31:M31"/>
    <mergeCell ref="M16:N16"/>
    <mergeCell ref="I38:O38"/>
    <mergeCell ref="L22:T22"/>
    <mergeCell ref="A4:B4"/>
    <mergeCell ref="H15:J15"/>
    <mergeCell ref="H9:J9"/>
    <mergeCell ref="D70:F70"/>
    <mergeCell ref="D71:F71"/>
    <mergeCell ref="I48:J48"/>
    <mergeCell ref="C23:E23"/>
    <mergeCell ref="I23:K23"/>
    <mergeCell ref="C39:H39"/>
    <mergeCell ref="C37:O37"/>
    <mergeCell ref="I47:J47"/>
    <mergeCell ref="L33:M33"/>
    <mergeCell ref="L32:M32"/>
    <mergeCell ref="D69:F69"/>
    <mergeCell ref="A53:O67"/>
    <mergeCell ref="F23:H23"/>
  </mergeCells>
  <phoneticPr fontId="0" type="noConversion"/>
  <pageMargins left="0.74803149606299213" right="0.6692913385826772" top="0.78740157480314965" bottom="0.59055118110236227" header="0.39370078740157483" footer="0.39370078740157483"/>
  <pageSetup paperSize="8" scale="63" orientation="landscape" r:id="rId1"/>
  <headerFooter alignWithMargins="0">
    <oddFooter>&amp;L&amp;"Arial,Standard"&amp;7Seite &amp;P von &amp;N&amp;R&amp;"Arial,Standard"&amp;7Leitfaden Contracting der Bayerischen Staatlichen Hochbauverwaltung, Stand: Oktober/2025</odd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tabColor indexed="41"/>
    <pageSetUpPr fitToPage="1"/>
  </sheetPr>
  <dimension ref="A1:HG68"/>
  <sheetViews>
    <sheetView view="pageBreakPreview" topLeftCell="A22" zoomScale="70" zoomScaleNormal="70" zoomScaleSheetLayoutView="70" workbookViewId="0">
      <selection activeCell="A44" sqref="A44"/>
    </sheetView>
  </sheetViews>
  <sheetFormatPr baseColWidth="10" defaultColWidth="12" defaultRowHeight="12.75" x14ac:dyDescent="0.2"/>
  <cols>
    <col min="1" max="1" width="3.28515625" style="186" customWidth="1"/>
    <col min="2" max="2" width="5" style="186" customWidth="1"/>
    <col min="3" max="3" width="39.42578125" style="112" customWidth="1"/>
    <col min="4" max="4" width="27.28515625" style="112" customWidth="1"/>
    <col min="5" max="5" width="15.5703125" style="112" customWidth="1"/>
    <col min="6" max="6" width="12.140625" style="112" customWidth="1"/>
    <col min="7" max="7" width="11.5703125" style="112" customWidth="1"/>
    <col min="8" max="9" width="12.7109375" style="112" customWidth="1"/>
    <col min="10" max="10" width="13.5703125" style="112" customWidth="1"/>
    <col min="11" max="12" width="13.7109375" style="96" customWidth="1"/>
    <col min="13" max="13" width="13.5703125" style="96" customWidth="1"/>
    <col min="14" max="14" width="14.85546875" style="112" customWidth="1"/>
    <col min="15" max="15" width="16.140625" style="112" customWidth="1"/>
    <col min="16" max="16" width="14.140625" style="112" customWidth="1"/>
    <col min="17" max="17" width="15.28515625" style="96" customWidth="1"/>
    <col min="18" max="18" width="15" style="96" customWidth="1"/>
    <col min="19" max="16384" width="12" style="96"/>
  </cols>
  <sheetData>
    <row r="1" spans="1:215" ht="20.100000000000001" customHeight="1" x14ac:dyDescent="0.2">
      <c r="A1" s="9" t="s">
        <v>361</v>
      </c>
      <c r="B1" s="9"/>
      <c r="C1" s="93"/>
      <c r="D1" s="93"/>
      <c r="E1" s="93"/>
      <c r="F1" s="93"/>
      <c r="G1" s="93"/>
      <c r="H1" s="93"/>
      <c r="I1" s="93"/>
      <c r="J1" s="93"/>
      <c r="K1" s="95"/>
      <c r="L1" s="95"/>
      <c r="M1" s="95"/>
      <c r="N1" s="93"/>
      <c r="O1" s="93"/>
      <c r="P1" s="93"/>
      <c r="Q1" s="95"/>
      <c r="R1" s="95"/>
      <c r="S1" s="95"/>
      <c r="T1" s="95"/>
      <c r="U1" s="95"/>
      <c r="V1" s="95"/>
      <c r="W1" s="95"/>
      <c r="X1" s="95"/>
    </row>
    <row r="2" spans="1:215" ht="20.100000000000001" customHeight="1" thickBot="1" x14ac:dyDescent="0.25">
      <c r="A2" s="209"/>
      <c r="B2" s="209"/>
      <c r="C2" s="93"/>
      <c r="D2" s="93"/>
      <c r="E2" s="93"/>
      <c r="F2" s="93"/>
      <c r="G2" s="93"/>
      <c r="H2" s="93"/>
      <c r="I2" s="93"/>
      <c r="J2" s="93"/>
      <c r="K2" s="95"/>
      <c r="L2" s="95"/>
      <c r="M2" s="95"/>
      <c r="N2" s="93"/>
      <c r="O2" s="93"/>
      <c r="P2" s="93"/>
      <c r="Q2" s="95"/>
      <c r="R2" s="95"/>
      <c r="S2" s="95"/>
      <c r="T2" s="95"/>
      <c r="U2" s="95"/>
      <c r="V2" s="95"/>
      <c r="W2" s="95"/>
      <c r="X2" s="95"/>
    </row>
    <row r="3" spans="1:215" s="328" customFormat="1" ht="20.100000000000001" customHeight="1" x14ac:dyDescent="0.2">
      <c r="A3" s="1256" t="s">
        <v>249</v>
      </c>
      <c r="B3" s="1256"/>
      <c r="C3" s="1257"/>
      <c r="D3" s="1258"/>
      <c r="E3" s="327"/>
      <c r="F3" s="327"/>
      <c r="G3" s="327"/>
      <c r="H3" s="327"/>
      <c r="I3" s="327"/>
      <c r="J3" s="327"/>
      <c r="K3" s="327"/>
      <c r="L3" s="180"/>
      <c r="M3" s="180"/>
      <c r="N3" s="180"/>
      <c r="O3" s="180"/>
      <c r="P3" s="180"/>
      <c r="Q3" s="15"/>
      <c r="R3" s="15"/>
      <c r="S3" s="15"/>
      <c r="T3" s="15"/>
      <c r="U3" s="15"/>
      <c r="V3" s="15"/>
      <c r="W3" s="15"/>
      <c r="X3" s="15"/>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c r="BO3" s="96"/>
      <c r="BP3" s="96"/>
      <c r="BQ3" s="96"/>
      <c r="BR3" s="96"/>
      <c r="BS3" s="96"/>
      <c r="BT3" s="96"/>
      <c r="BU3" s="96"/>
      <c r="BV3" s="96"/>
      <c r="BW3" s="96"/>
      <c r="BX3" s="96"/>
      <c r="BY3" s="96"/>
      <c r="BZ3" s="96"/>
      <c r="CA3" s="96"/>
      <c r="CB3" s="96"/>
      <c r="CC3" s="96"/>
      <c r="CD3" s="96"/>
      <c r="CE3" s="96"/>
      <c r="CF3" s="96"/>
      <c r="CG3" s="96"/>
      <c r="CH3" s="96"/>
      <c r="CI3" s="96"/>
      <c r="CJ3" s="96"/>
      <c r="CK3" s="96"/>
      <c r="CL3" s="96"/>
      <c r="CM3" s="96"/>
      <c r="CN3" s="96"/>
      <c r="CO3" s="96"/>
      <c r="CP3" s="96"/>
      <c r="CQ3" s="96"/>
      <c r="CR3" s="96"/>
      <c r="CS3" s="96"/>
      <c r="CT3" s="96"/>
      <c r="CU3" s="96"/>
      <c r="CV3" s="96"/>
      <c r="CW3" s="96"/>
      <c r="CX3" s="96"/>
      <c r="CY3" s="96"/>
      <c r="CZ3" s="96"/>
      <c r="DA3" s="96"/>
      <c r="DB3" s="96"/>
      <c r="DC3" s="96"/>
      <c r="DD3" s="96"/>
      <c r="DE3" s="96"/>
      <c r="DF3" s="96"/>
      <c r="DG3" s="96"/>
      <c r="DH3" s="96"/>
      <c r="DI3" s="96"/>
      <c r="DJ3" s="96"/>
      <c r="DK3" s="96"/>
      <c r="DL3" s="96"/>
      <c r="DM3" s="96"/>
      <c r="DN3" s="96"/>
      <c r="DO3" s="96"/>
      <c r="DP3" s="96"/>
      <c r="DQ3" s="96"/>
      <c r="DR3" s="96"/>
      <c r="DS3" s="96"/>
      <c r="DT3" s="96"/>
      <c r="DU3" s="96"/>
      <c r="DV3" s="96"/>
      <c r="DW3" s="96"/>
      <c r="DX3" s="96"/>
      <c r="DY3" s="96"/>
      <c r="DZ3" s="96"/>
      <c r="EA3" s="96"/>
      <c r="EB3" s="96"/>
      <c r="EC3" s="96"/>
      <c r="ED3" s="96"/>
      <c r="EE3" s="96"/>
      <c r="EF3" s="96"/>
      <c r="EG3" s="96"/>
      <c r="EH3" s="96"/>
      <c r="EI3" s="96"/>
      <c r="EJ3" s="96"/>
      <c r="EK3" s="96"/>
      <c r="EL3" s="96"/>
      <c r="EM3" s="96"/>
      <c r="EN3" s="96"/>
      <c r="EO3" s="96"/>
      <c r="EP3" s="96"/>
      <c r="EQ3" s="96"/>
      <c r="ER3" s="96"/>
      <c r="ES3" s="96"/>
      <c r="ET3" s="96"/>
      <c r="EU3" s="96"/>
      <c r="EV3" s="96"/>
      <c r="EW3" s="96"/>
      <c r="EX3" s="96"/>
      <c r="EY3" s="96"/>
      <c r="EZ3" s="96"/>
      <c r="FA3" s="96"/>
      <c r="FB3" s="96"/>
      <c r="FC3" s="96"/>
      <c r="FD3" s="96"/>
      <c r="FE3" s="96"/>
      <c r="FF3" s="96"/>
      <c r="FG3" s="96"/>
      <c r="FH3" s="96"/>
      <c r="FI3" s="96"/>
      <c r="FJ3" s="96"/>
      <c r="FK3" s="96"/>
      <c r="FL3" s="96"/>
      <c r="FM3" s="96"/>
      <c r="FN3" s="96"/>
      <c r="FO3" s="96"/>
      <c r="FP3" s="96"/>
      <c r="FQ3" s="96"/>
      <c r="FR3" s="96"/>
      <c r="FS3" s="96"/>
      <c r="FT3" s="96"/>
      <c r="FU3" s="96"/>
      <c r="FV3" s="96"/>
      <c r="FW3" s="96"/>
      <c r="FX3" s="96"/>
      <c r="FY3" s="96"/>
      <c r="FZ3" s="96"/>
      <c r="GA3" s="96"/>
      <c r="GB3" s="96"/>
      <c r="GC3" s="96"/>
      <c r="GD3" s="96"/>
      <c r="GE3" s="96"/>
      <c r="GF3" s="96"/>
      <c r="GG3" s="96"/>
      <c r="GH3" s="96"/>
      <c r="GI3" s="96"/>
      <c r="GJ3" s="96"/>
      <c r="GK3" s="96"/>
      <c r="GL3" s="96"/>
      <c r="GM3" s="96"/>
      <c r="GN3" s="96"/>
      <c r="GO3" s="96"/>
      <c r="GP3" s="96"/>
      <c r="GQ3" s="96"/>
      <c r="GR3" s="96"/>
      <c r="GS3" s="96"/>
      <c r="GT3" s="96"/>
      <c r="GU3" s="96"/>
      <c r="GV3" s="96"/>
      <c r="GW3" s="96"/>
      <c r="GX3" s="96"/>
      <c r="GY3" s="96"/>
      <c r="GZ3" s="96"/>
      <c r="HA3" s="96"/>
      <c r="HB3" s="96"/>
      <c r="HC3" s="96"/>
      <c r="HD3" s="96"/>
      <c r="HE3" s="96"/>
      <c r="HF3" s="96"/>
      <c r="HG3" s="96"/>
    </row>
    <row r="4" spans="1:215" s="170" customFormat="1" ht="15" customHeight="1" x14ac:dyDescent="0.2">
      <c r="A4" s="1276" t="s">
        <v>375</v>
      </c>
      <c r="B4" s="1276"/>
      <c r="C4" s="1276"/>
      <c r="D4" s="640"/>
      <c r="E4" s="327"/>
      <c r="F4" s="327"/>
      <c r="G4" s="327"/>
      <c r="H4" s="327"/>
      <c r="I4" s="327"/>
      <c r="J4" s="327"/>
      <c r="K4" s="327"/>
      <c r="L4" s="180"/>
      <c r="M4" s="180"/>
      <c r="N4" s="180"/>
      <c r="O4" s="180"/>
      <c r="P4" s="180"/>
      <c r="Q4" s="15"/>
      <c r="R4" s="15"/>
      <c r="S4" s="15"/>
      <c r="T4" s="15"/>
      <c r="U4" s="15"/>
      <c r="V4" s="15"/>
      <c r="W4" s="15"/>
      <c r="X4" s="15"/>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c r="BA4" s="96"/>
      <c r="BB4" s="96"/>
      <c r="BC4" s="96"/>
      <c r="BD4" s="96"/>
      <c r="BE4" s="96"/>
      <c r="BF4" s="96"/>
      <c r="BG4" s="96"/>
      <c r="BH4" s="96"/>
      <c r="BI4" s="96"/>
      <c r="BJ4" s="96"/>
      <c r="BK4" s="96"/>
      <c r="BL4" s="96"/>
      <c r="BM4" s="96"/>
      <c r="BN4" s="96"/>
      <c r="BO4" s="96"/>
      <c r="BP4" s="96"/>
      <c r="BQ4" s="96"/>
      <c r="BR4" s="96"/>
      <c r="BS4" s="96"/>
      <c r="BT4" s="96"/>
      <c r="BU4" s="96"/>
      <c r="BV4" s="96"/>
      <c r="BW4" s="96"/>
      <c r="BX4" s="96"/>
      <c r="BY4" s="96"/>
      <c r="BZ4" s="96"/>
      <c r="CA4" s="96"/>
      <c r="CB4" s="96"/>
      <c r="CC4" s="96"/>
      <c r="CD4" s="96"/>
      <c r="CE4" s="96"/>
      <c r="CF4" s="96"/>
      <c r="CG4" s="96"/>
      <c r="CH4" s="96"/>
      <c r="CI4" s="96"/>
      <c r="CJ4" s="96"/>
      <c r="CK4" s="96"/>
      <c r="CL4" s="96"/>
      <c r="CM4" s="96"/>
      <c r="CN4" s="96"/>
      <c r="CO4" s="96"/>
      <c r="CP4" s="96"/>
      <c r="CQ4" s="96"/>
      <c r="CR4" s="96"/>
      <c r="CS4" s="96"/>
      <c r="CT4" s="96"/>
      <c r="CU4" s="96"/>
      <c r="CV4" s="96"/>
      <c r="CW4" s="96"/>
      <c r="CX4" s="96"/>
      <c r="CY4" s="96"/>
      <c r="CZ4" s="96"/>
      <c r="DA4" s="96"/>
      <c r="DB4" s="96"/>
      <c r="DC4" s="96"/>
      <c r="DD4" s="96"/>
      <c r="DE4" s="96"/>
      <c r="DF4" s="96"/>
      <c r="DG4" s="96"/>
      <c r="DH4" s="96"/>
      <c r="DI4" s="96"/>
      <c r="DJ4" s="96"/>
      <c r="DK4" s="96"/>
      <c r="DL4" s="96"/>
      <c r="DM4" s="96"/>
      <c r="DN4" s="96"/>
      <c r="DO4" s="96"/>
      <c r="DP4" s="96"/>
      <c r="DQ4" s="96"/>
      <c r="DR4" s="96"/>
      <c r="DS4" s="96"/>
      <c r="DT4" s="96"/>
      <c r="DU4" s="96"/>
      <c r="DV4" s="96"/>
      <c r="DW4" s="96"/>
      <c r="DX4" s="96"/>
      <c r="DY4" s="96"/>
      <c r="DZ4" s="96"/>
      <c r="EA4" s="96"/>
      <c r="EB4" s="96"/>
      <c r="EC4" s="96"/>
      <c r="ED4" s="96"/>
      <c r="EE4" s="96"/>
      <c r="EF4" s="96"/>
      <c r="EG4" s="96"/>
      <c r="EH4" s="96"/>
      <c r="EI4" s="96"/>
      <c r="EJ4" s="96"/>
      <c r="EK4" s="96"/>
      <c r="EL4" s="96"/>
      <c r="EM4" s="96"/>
      <c r="EN4" s="96"/>
      <c r="EO4" s="96"/>
      <c r="EP4" s="96"/>
      <c r="EQ4" s="96"/>
      <c r="ER4" s="96"/>
      <c r="ES4" s="96"/>
      <c r="ET4" s="96"/>
      <c r="EU4" s="96"/>
      <c r="EV4" s="96"/>
      <c r="EW4" s="96"/>
      <c r="EX4" s="96"/>
      <c r="EY4" s="96"/>
      <c r="EZ4" s="96"/>
      <c r="FA4" s="96"/>
      <c r="FB4" s="96"/>
      <c r="FC4" s="96"/>
      <c r="FD4" s="96"/>
      <c r="FE4" s="96"/>
      <c r="FF4" s="96"/>
      <c r="FG4" s="96"/>
      <c r="FH4" s="96"/>
      <c r="FI4" s="96"/>
      <c r="FJ4" s="96"/>
      <c r="FK4" s="96"/>
      <c r="FL4" s="96"/>
      <c r="FM4" s="96"/>
      <c r="FN4" s="96"/>
      <c r="FO4" s="96"/>
      <c r="FP4" s="96"/>
      <c r="FQ4" s="96"/>
      <c r="FR4" s="96"/>
      <c r="FS4" s="96"/>
      <c r="FT4" s="96"/>
      <c r="FU4" s="96"/>
      <c r="FV4" s="96"/>
      <c r="FW4" s="96"/>
      <c r="FX4" s="96"/>
      <c r="FY4" s="96"/>
      <c r="FZ4" s="96"/>
      <c r="GA4" s="96"/>
      <c r="GB4" s="96"/>
      <c r="GC4" s="96"/>
      <c r="GD4" s="96"/>
      <c r="GE4" s="96"/>
      <c r="GF4" s="96"/>
      <c r="GG4" s="96"/>
      <c r="GH4" s="96"/>
      <c r="GI4" s="96"/>
      <c r="GJ4" s="96"/>
      <c r="GK4" s="96"/>
      <c r="GL4" s="96"/>
      <c r="GM4" s="96"/>
      <c r="GN4" s="96"/>
      <c r="GO4" s="96"/>
      <c r="GP4" s="96"/>
      <c r="GQ4" s="96"/>
      <c r="GR4" s="96"/>
      <c r="GS4" s="96"/>
      <c r="GT4" s="96"/>
      <c r="GU4" s="96"/>
      <c r="GV4" s="96"/>
      <c r="GW4" s="96"/>
      <c r="GX4" s="96"/>
      <c r="GY4" s="96"/>
      <c r="GZ4" s="96"/>
      <c r="HA4" s="96"/>
      <c r="HB4" s="96"/>
      <c r="HC4" s="96"/>
      <c r="HD4" s="96"/>
      <c r="HE4" s="96"/>
      <c r="HF4" s="96"/>
      <c r="HG4" s="96"/>
    </row>
    <row r="5" spans="1:215" s="170" customFormat="1" ht="20.100000000000001" customHeight="1" x14ac:dyDescent="0.2">
      <c r="A5" s="326"/>
      <c r="B5" s="326"/>
      <c r="C5" s="327"/>
      <c r="D5" s="180"/>
      <c r="E5" s="327"/>
      <c r="F5" s="327"/>
      <c r="G5" s="327"/>
      <c r="H5" s="327"/>
      <c r="I5" s="327"/>
      <c r="J5" s="327"/>
      <c r="K5" s="327"/>
      <c r="L5" s="180"/>
      <c r="M5" s="180"/>
      <c r="N5" s="180"/>
      <c r="O5" s="180"/>
      <c r="P5" s="180"/>
      <c r="Q5" s="15"/>
      <c r="R5" s="15"/>
      <c r="S5" s="15"/>
      <c r="T5" s="15"/>
      <c r="U5" s="15"/>
      <c r="V5" s="15"/>
      <c r="W5" s="15"/>
      <c r="X5" s="15"/>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row>
    <row r="6" spans="1:215" s="170" customFormat="1" ht="23.25" customHeight="1" x14ac:dyDescent="0.2">
      <c r="A6" s="1263" t="s">
        <v>291</v>
      </c>
      <c r="B6" s="1263"/>
      <c r="C6" s="1121"/>
      <c r="D6" s="1121"/>
      <c r="E6" s="327"/>
      <c r="F6" s="327"/>
      <c r="G6" s="327"/>
      <c r="H6" s="327"/>
      <c r="I6" s="327"/>
      <c r="J6" s="327"/>
      <c r="K6" s="327"/>
      <c r="L6" s="180"/>
      <c r="M6" s="180"/>
      <c r="N6" s="180"/>
      <c r="O6" s="180"/>
      <c r="P6" s="797"/>
      <c r="Q6" s="15"/>
      <c r="R6" s="15"/>
      <c r="S6" s="15"/>
      <c r="T6" s="15"/>
      <c r="U6" s="15"/>
      <c r="V6" s="15"/>
      <c r="W6" s="15"/>
      <c r="X6" s="15"/>
      <c r="Y6" s="96"/>
      <c r="Z6" s="96"/>
      <c r="AA6" s="96"/>
      <c r="AB6" s="96"/>
      <c r="AC6" s="96"/>
      <c r="AD6" s="96"/>
      <c r="AE6" s="96"/>
      <c r="AF6" s="96"/>
      <c r="AG6" s="96"/>
      <c r="AH6" s="96"/>
      <c r="AI6" s="96"/>
      <c r="AJ6" s="96"/>
      <c r="AK6" s="96"/>
      <c r="AL6" s="96"/>
      <c r="AM6" s="96"/>
      <c r="AN6" s="96"/>
      <c r="AO6" s="96"/>
      <c r="AP6" s="96"/>
      <c r="AQ6" s="96"/>
      <c r="AR6" s="96"/>
      <c r="AS6" s="96"/>
      <c r="AT6" s="96"/>
      <c r="AU6" s="96"/>
      <c r="AV6" s="96"/>
      <c r="AW6" s="96"/>
      <c r="AX6" s="96"/>
      <c r="AY6" s="96"/>
      <c r="AZ6" s="96"/>
      <c r="BA6" s="96"/>
      <c r="BB6" s="96"/>
      <c r="BC6" s="96"/>
      <c r="BD6" s="96"/>
      <c r="BE6" s="96"/>
      <c r="BF6" s="96"/>
      <c r="BG6" s="96"/>
      <c r="BH6" s="96"/>
      <c r="BI6" s="96"/>
      <c r="BJ6" s="96"/>
      <c r="BK6" s="96"/>
      <c r="BL6" s="96"/>
      <c r="BM6" s="96"/>
      <c r="BN6" s="96"/>
      <c r="BO6" s="96"/>
      <c r="BP6" s="96"/>
      <c r="BQ6" s="96"/>
      <c r="BR6" s="96"/>
      <c r="BS6" s="96"/>
      <c r="BT6" s="96"/>
      <c r="BU6" s="96"/>
      <c r="BV6" s="96"/>
      <c r="BW6" s="96"/>
      <c r="BX6" s="96"/>
      <c r="BY6" s="96"/>
      <c r="BZ6" s="96"/>
      <c r="CA6" s="96"/>
      <c r="CB6" s="96"/>
      <c r="CC6" s="96"/>
      <c r="CD6" s="96"/>
      <c r="CE6" s="96"/>
      <c r="CF6" s="96"/>
      <c r="CG6" s="96"/>
      <c r="CH6" s="96"/>
      <c r="CI6" s="96"/>
      <c r="CJ6" s="96"/>
      <c r="CK6" s="96"/>
      <c r="CL6" s="96"/>
      <c r="CM6" s="96"/>
      <c r="CN6" s="96"/>
      <c r="CO6" s="96"/>
      <c r="CP6" s="96"/>
      <c r="CQ6" s="96"/>
      <c r="CR6" s="96"/>
      <c r="CS6" s="96"/>
      <c r="CT6" s="96"/>
      <c r="CU6" s="96"/>
      <c r="CV6" s="96"/>
      <c r="CW6" s="96"/>
      <c r="CX6" s="96"/>
      <c r="CY6" s="96"/>
      <c r="CZ6" s="96"/>
      <c r="DA6" s="96"/>
      <c r="DB6" s="96"/>
      <c r="DC6" s="96"/>
      <c r="DD6" s="96"/>
      <c r="DE6" s="96"/>
      <c r="DF6" s="96"/>
      <c r="DG6" s="96"/>
      <c r="DH6" s="96"/>
      <c r="DI6" s="96"/>
      <c r="DJ6" s="96"/>
      <c r="DK6" s="96"/>
      <c r="DL6" s="96"/>
      <c r="DM6" s="96"/>
      <c r="DN6" s="96"/>
      <c r="DO6" s="96"/>
      <c r="DP6" s="96"/>
      <c r="DQ6" s="96"/>
      <c r="DR6" s="96"/>
      <c r="DS6" s="96"/>
      <c r="DT6" s="96"/>
      <c r="DU6" s="96"/>
      <c r="DV6" s="96"/>
      <c r="DW6" s="96"/>
      <c r="DX6" s="96"/>
      <c r="DY6" s="96"/>
      <c r="DZ6" s="96"/>
      <c r="EA6" s="96"/>
      <c r="EB6" s="96"/>
      <c r="EC6" s="96"/>
      <c r="ED6" s="96"/>
      <c r="EE6" s="96"/>
      <c r="EF6" s="96"/>
      <c r="EG6" s="96"/>
      <c r="EH6" s="96"/>
      <c r="EI6" s="96"/>
      <c r="EJ6" s="96"/>
      <c r="EK6" s="96"/>
      <c r="EL6" s="96"/>
      <c r="EM6" s="96"/>
      <c r="EN6" s="96"/>
      <c r="EO6" s="96"/>
      <c r="EP6" s="96"/>
      <c r="EQ6" s="96"/>
      <c r="ER6" s="96"/>
      <c r="ES6" s="96"/>
      <c r="ET6" s="96"/>
      <c r="EU6" s="96"/>
      <c r="EV6" s="96"/>
      <c r="EW6" s="96"/>
      <c r="EX6" s="96"/>
      <c r="EY6" s="96"/>
      <c r="EZ6" s="96"/>
      <c r="FA6" s="96"/>
      <c r="FB6" s="96"/>
      <c r="FC6" s="96"/>
      <c r="FD6" s="96"/>
      <c r="FE6" s="96"/>
      <c r="FF6" s="96"/>
      <c r="FG6" s="96"/>
      <c r="FH6" s="96"/>
      <c r="FI6" s="96"/>
      <c r="FJ6" s="96"/>
      <c r="FK6" s="96"/>
      <c r="FL6" s="96"/>
      <c r="FM6" s="96"/>
      <c r="FN6" s="96"/>
      <c r="FO6" s="96"/>
      <c r="FP6" s="96"/>
      <c r="FQ6" s="96"/>
      <c r="FR6" s="96"/>
      <c r="FS6" s="96"/>
      <c r="FT6" s="96"/>
      <c r="FU6" s="96"/>
      <c r="FV6" s="96"/>
      <c r="FW6" s="96"/>
      <c r="FX6" s="96"/>
      <c r="FY6" s="96"/>
      <c r="FZ6" s="96"/>
      <c r="GA6" s="96"/>
      <c r="GB6" s="96"/>
      <c r="GC6" s="96"/>
      <c r="GD6" s="96"/>
      <c r="GE6" s="96"/>
      <c r="GF6" s="96"/>
      <c r="GG6" s="96"/>
      <c r="GH6" s="96"/>
      <c r="GI6" s="96"/>
      <c r="GJ6" s="96"/>
      <c r="GK6" s="96"/>
      <c r="GL6" s="96"/>
      <c r="GM6" s="96"/>
      <c r="GN6" s="96"/>
      <c r="GO6" s="96"/>
      <c r="GP6" s="96"/>
      <c r="GQ6" s="96"/>
      <c r="GR6" s="96"/>
      <c r="GS6" s="96"/>
      <c r="GT6" s="96"/>
      <c r="GU6" s="96"/>
      <c r="GV6" s="96"/>
      <c r="GW6" s="96"/>
      <c r="GX6" s="96"/>
      <c r="GY6" s="96"/>
      <c r="GZ6" s="96"/>
      <c r="HA6" s="96"/>
      <c r="HB6" s="96"/>
      <c r="HC6" s="96"/>
      <c r="HD6" s="96"/>
      <c r="HE6" s="96"/>
      <c r="HF6" s="96"/>
      <c r="HG6" s="96"/>
    </row>
    <row r="7" spans="1:215" s="266" customFormat="1" ht="14.25" customHeight="1" thickBot="1" x14ac:dyDescent="0.25">
      <c r="A7" s="137"/>
      <c r="B7" s="137"/>
      <c r="C7" s="137"/>
      <c r="D7" s="329"/>
      <c r="E7" s="104"/>
      <c r="F7" s="104"/>
      <c r="G7" s="104"/>
      <c r="H7" s="104"/>
      <c r="I7" s="104"/>
      <c r="J7" s="330"/>
      <c r="K7" s="330"/>
      <c r="L7" s="330"/>
      <c r="M7" s="330"/>
      <c r="N7" s="104"/>
      <c r="O7" s="104"/>
      <c r="P7" s="104"/>
      <c r="Q7" s="330"/>
      <c r="R7" s="330"/>
      <c r="S7" s="330"/>
      <c r="T7" s="330"/>
      <c r="U7" s="330"/>
      <c r="V7" s="330"/>
      <c r="W7" s="330"/>
      <c r="X7" s="330"/>
    </row>
    <row r="8" spans="1:215" s="266" customFormat="1" ht="60.75" customHeight="1" x14ac:dyDescent="0.2">
      <c r="A8" s="137"/>
      <c r="B8" s="137"/>
      <c r="C8" s="331"/>
      <c r="D8" s="652" t="s">
        <v>246</v>
      </c>
      <c r="E8" s="1280" t="s">
        <v>230</v>
      </c>
      <c r="F8" s="1079"/>
      <c r="G8" s="1281"/>
      <c r="H8" s="1282" t="s">
        <v>447</v>
      </c>
      <c r="I8" s="1254"/>
      <c r="J8" s="1254"/>
      <c r="K8" s="1255"/>
      <c r="L8" s="1283" t="s">
        <v>23</v>
      </c>
      <c r="M8" s="1284"/>
      <c r="N8" s="1078" t="s">
        <v>72</v>
      </c>
      <c r="O8" s="1285"/>
      <c r="P8" s="1278"/>
      <c r="Q8" s="1279"/>
      <c r="R8" s="1279"/>
      <c r="S8" s="104"/>
      <c r="T8" s="104"/>
      <c r="U8" s="330"/>
      <c r="V8" s="330"/>
      <c r="W8" s="330"/>
      <c r="X8" s="330"/>
    </row>
    <row r="9" spans="1:215" s="266" customFormat="1" ht="30" customHeight="1" thickBot="1" x14ac:dyDescent="0.25">
      <c r="A9" s="137"/>
      <c r="B9" s="137"/>
      <c r="C9" s="332"/>
      <c r="D9" s="653"/>
      <c r="E9" s="660" t="s">
        <v>227</v>
      </c>
      <c r="F9" s="333" t="s">
        <v>24</v>
      </c>
      <c r="G9" s="334" t="s">
        <v>226</v>
      </c>
      <c r="H9" s="774" t="s">
        <v>289</v>
      </c>
      <c r="I9" s="774" t="s">
        <v>356</v>
      </c>
      <c r="J9" s="333" t="s">
        <v>24</v>
      </c>
      <c r="K9" s="335" t="s">
        <v>226</v>
      </c>
      <c r="L9" s="336" t="s">
        <v>228</v>
      </c>
      <c r="M9" s="337" t="s">
        <v>226</v>
      </c>
      <c r="N9" s="125" t="s">
        <v>228</v>
      </c>
      <c r="O9" s="338" t="s">
        <v>226</v>
      </c>
      <c r="P9" s="819"/>
      <c r="Q9" s="819"/>
      <c r="R9" s="819"/>
      <c r="S9" s="104"/>
      <c r="T9" s="104"/>
      <c r="U9" s="330"/>
      <c r="V9" s="330"/>
      <c r="W9" s="330"/>
      <c r="X9" s="330"/>
    </row>
    <row r="10" spans="1:215" s="266" customFormat="1" ht="12.75" customHeight="1" x14ac:dyDescent="0.2">
      <c r="A10" s="1264" t="s">
        <v>319</v>
      </c>
      <c r="B10" s="1265"/>
      <c r="C10" s="460" t="s">
        <v>238</v>
      </c>
      <c r="D10" s="654"/>
      <c r="E10" s="415"/>
      <c r="F10" s="409"/>
      <c r="G10" s="410"/>
      <c r="H10" s="411"/>
      <c r="I10" s="411"/>
      <c r="J10" s="409"/>
      <c r="K10" s="521">
        <f>H10*Baseline!$N$25+I10*Baseline!$O$25+J10*Baseline!$R$25</f>
        <v>0</v>
      </c>
      <c r="L10" s="415"/>
      <c r="M10" s="523">
        <f>L10*Baseline!$K$41</f>
        <v>0</v>
      </c>
      <c r="N10" s="409"/>
      <c r="O10" s="525">
        <f>N10*Baseline!$L$41</f>
        <v>0</v>
      </c>
      <c r="P10" s="1253"/>
      <c r="Q10" s="1253"/>
      <c r="R10" s="1253"/>
      <c r="S10" s="104"/>
      <c r="T10" s="1240" t="s">
        <v>468</v>
      </c>
      <c r="U10" s="1241"/>
      <c r="V10" s="1241"/>
      <c r="W10" s="1241"/>
      <c r="X10" s="1242"/>
    </row>
    <row r="11" spans="1:215" s="266" customFormat="1" ht="12.75" customHeight="1" x14ac:dyDescent="0.2">
      <c r="A11" s="1266"/>
      <c r="B11" s="1267"/>
      <c r="C11" s="460" t="s">
        <v>239</v>
      </c>
      <c r="D11" s="654"/>
      <c r="E11" s="415"/>
      <c r="F11" s="409"/>
      <c r="G11" s="410"/>
      <c r="H11" s="411"/>
      <c r="I11" s="411"/>
      <c r="J11" s="409"/>
      <c r="K11" s="521">
        <f>H11*Baseline!$N$25+I11*Baseline!$O$25+J11*Baseline!$R$25</f>
        <v>0</v>
      </c>
      <c r="L11" s="415"/>
      <c r="M11" s="523">
        <f>L11*Baseline!$K$41</f>
        <v>0</v>
      </c>
      <c r="N11" s="409"/>
      <c r="O11" s="525">
        <f>N11*Baseline!$L$41</f>
        <v>0</v>
      </c>
      <c r="P11" s="1253"/>
      <c r="Q11" s="1253"/>
      <c r="R11" s="1253"/>
      <c r="S11" s="104"/>
      <c r="T11" s="1243"/>
      <c r="U11" s="1244"/>
      <c r="V11" s="1244"/>
      <c r="W11" s="1244"/>
      <c r="X11" s="1245"/>
    </row>
    <row r="12" spans="1:215" s="266" customFormat="1" ht="12.75" customHeight="1" x14ac:dyDescent="0.2">
      <c r="A12" s="1266"/>
      <c r="B12" s="1267"/>
      <c r="C12" s="460" t="s">
        <v>240</v>
      </c>
      <c r="D12" s="655"/>
      <c r="E12" s="415"/>
      <c r="F12" s="409"/>
      <c r="G12" s="410"/>
      <c r="H12" s="411"/>
      <c r="I12" s="411"/>
      <c r="J12" s="409"/>
      <c r="K12" s="521">
        <f>H12*Baseline!$N$25+I12*Baseline!$O$25+J12*Baseline!$R$25</f>
        <v>0</v>
      </c>
      <c r="L12" s="415"/>
      <c r="M12" s="523">
        <f>L12*Baseline!$K$41</f>
        <v>0</v>
      </c>
      <c r="N12" s="409"/>
      <c r="O12" s="525">
        <f>N12*Baseline!$L$41</f>
        <v>0</v>
      </c>
      <c r="P12" s="1253"/>
      <c r="Q12" s="1253"/>
      <c r="R12" s="1253"/>
      <c r="S12" s="104"/>
      <c r="T12" s="1243"/>
      <c r="U12" s="1244"/>
      <c r="V12" s="1244"/>
      <c r="W12" s="1244"/>
      <c r="X12" s="1245"/>
    </row>
    <row r="13" spans="1:215" s="266" customFormat="1" ht="12.75" customHeight="1" x14ac:dyDescent="0.2">
      <c r="A13" s="1266"/>
      <c r="B13" s="1267"/>
      <c r="C13" s="460" t="s">
        <v>241</v>
      </c>
      <c r="D13" s="655"/>
      <c r="E13" s="415"/>
      <c r="F13" s="409"/>
      <c r="G13" s="410"/>
      <c r="H13" s="411"/>
      <c r="I13" s="411"/>
      <c r="J13" s="409"/>
      <c r="K13" s="521">
        <f>H13*Baseline!$N$25+I13*Baseline!$O$25+J13*Baseline!$R$25</f>
        <v>0</v>
      </c>
      <c r="L13" s="416"/>
      <c r="M13" s="521">
        <f>L13*Baseline!$K$41</f>
        <v>0</v>
      </c>
      <c r="N13" s="417"/>
      <c r="O13" s="525">
        <f>N13*Baseline!$L$41</f>
        <v>0</v>
      </c>
      <c r="P13" s="1253"/>
      <c r="Q13" s="1253"/>
      <c r="R13" s="1253"/>
      <c r="S13" s="104"/>
      <c r="T13" s="1243"/>
      <c r="U13" s="1244"/>
      <c r="V13" s="1244"/>
      <c r="W13" s="1244"/>
      <c r="X13" s="1245"/>
    </row>
    <row r="14" spans="1:215" s="266" customFormat="1" ht="12.75" customHeight="1" x14ac:dyDescent="0.2">
      <c r="A14" s="1266"/>
      <c r="B14" s="1267"/>
      <c r="C14" s="460" t="s">
        <v>242</v>
      </c>
      <c r="D14" s="655"/>
      <c r="E14" s="415"/>
      <c r="F14" s="409"/>
      <c r="G14" s="410"/>
      <c r="H14" s="411"/>
      <c r="I14" s="411"/>
      <c r="J14" s="409"/>
      <c r="K14" s="521">
        <f>H14*Baseline!$N$25+I14*Baseline!$O$25+J14*Baseline!$R$25</f>
        <v>0</v>
      </c>
      <c r="L14" s="416"/>
      <c r="M14" s="521">
        <f>L14*Baseline!$K$41</f>
        <v>0</v>
      </c>
      <c r="N14" s="417"/>
      <c r="O14" s="525">
        <f>N14*Baseline!$L$41</f>
        <v>0</v>
      </c>
      <c r="P14" s="1253"/>
      <c r="Q14" s="1253"/>
      <c r="R14" s="1253"/>
      <c r="S14" s="104"/>
      <c r="T14" s="1243"/>
      <c r="U14" s="1244"/>
      <c r="V14" s="1244"/>
      <c r="W14" s="1244"/>
      <c r="X14" s="1245"/>
    </row>
    <row r="15" spans="1:215" s="266" customFormat="1" ht="12.75" customHeight="1" x14ac:dyDescent="0.2">
      <c r="A15" s="1266"/>
      <c r="B15" s="1267"/>
      <c r="C15" s="460" t="s">
        <v>243</v>
      </c>
      <c r="D15" s="655"/>
      <c r="E15" s="415"/>
      <c r="F15" s="409"/>
      <c r="G15" s="410"/>
      <c r="H15" s="411"/>
      <c r="I15" s="411"/>
      <c r="J15" s="409"/>
      <c r="K15" s="521">
        <f>H15*Baseline!$N$25+I15*Baseline!$O$25+J15*Baseline!$R$25</f>
        <v>0</v>
      </c>
      <c r="L15" s="416"/>
      <c r="M15" s="521">
        <f>L15*Baseline!$K$41</f>
        <v>0</v>
      </c>
      <c r="N15" s="417"/>
      <c r="O15" s="525">
        <f>N15*Baseline!$L$41</f>
        <v>0</v>
      </c>
      <c r="P15" s="1253"/>
      <c r="Q15" s="1253"/>
      <c r="R15" s="1253"/>
      <c r="S15" s="104"/>
      <c r="T15" s="1243"/>
      <c r="U15" s="1244"/>
      <c r="V15" s="1244"/>
      <c r="W15" s="1244"/>
      <c r="X15" s="1245"/>
    </row>
    <row r="16" spans="1:215" s="266" customFormat="1" ht="12.75" customHeight="1" x14ac:dyDescent="0.2">
      <c r="A16" s="1266"/>
      <c r="B16" s="1267"/>
      <c r="C16" s="460" t="s">
        <v>244</v>
      </c>
      <c r="D16" s="655"/>
      <c r="E16" s="415"/>
      <c r="F16" s="409"/>
      <c r="G16" s="410"/>
      <c r="H16" s="411"/>
      <c r="I16" s="411"/>
      <c r="J16" s="409"/>
      <c r="K16" s="521">
        <f>H16*Baseline!$N$25+I16*Baseline!$O$25+J16*Baseline!$R$25</f>
        <v>0</v>
      </c>
      <c r="L16" s="416"/>
      <c r="M16" s="521">
        <f>L16*Baseline!$K$41</f>
        <v>0</v>
      </c>
      <c r="N16" s="417"/>
      <c r="O16" s="525">
        <f>N16*Baseline!$L$41</f>
        <v>0</v>
      </c>
      <c r="P16" s="1253"/>
      <c r="Q16" s="1253"/>
      <c r="R16" s="1253"/>
      <c r="S16" s="104"/>
      <c r="T16" s="1243"/>
      <c r="U16" s="1244"/>
      <c r="V16" s="1244"/>
      <c r="W16" s="1244"/>
      <c r="X16" s="1245"/>
    </row>
    <row r="17" spans="1:24" s="266" customFormat="1" ht="12.75" customHeight="1" x14ac:dyDescent="0.2">
      <c r="A17" s="1266"/>
      <c r="B17" s="1267"/>
      <c r="C17" s="460" t="s">
        <v>245</v>
      </c>
      <c r="D17" s="655"/>
      <c r="E17" s="415"/>
      <c r="F17" s="409"/>
      <c r="G17" s="410"/>
      <c r="H17" s="411"/>
      <c r="I17" s="411"/>
      <c r="J17" s="409"/>
      <c r="K17" s="521">
        <f>H17*Baseline!$N$25+I17*Baseline!$O$25+J17*Baseline!$R$25</f>
        <v>0</v>
      </c>
      <c r="L17" s="416"/>
      <c r="M17" s="521">
        <f>L17*Baseline!$K$41</f>
        <v>0</v>
      </c>
      <c r="N17" s="417"/>
      <c r="O17" s="525">
        <f>N17*Baseline!$L$41</f>
        <v>0</v>
      </c>
      <c r="P17" s="1253"/>
      <c r="Q17" s="1253"/>
      <c r="R17" s="1253"/>
      <c r="S17" s="104"/>
      <c r="T17" s="1243"/>
      <c r="U17" s="1244"/>
      <c r="V17" s="1244"/>
      <c r="W17" s="1244"/>
      <c r="X17" s="1245"/>
    </row>
    <row r="18" spans="1:24" s="266" customFormat="1" ht="13.5" thickBot="1" x14ac:dyDescent="0.25">
      <c r="A18" s="1266"/>
      <c r="B18" s="1267"/>
      <c r="C18" s="835" t="s">
        <v>439</v>
      </c>
      <c r="D18" s="655"/>
      <c r="E18" s="415"/>
      <c r="F18" s="409"/>
      <c r="G18" s="410"/>
      <c r="H18" s="411"/>
      <c r="I18" s="411"/>
      <c r="J18" s="409"/>
      <c r="K18" s="521">
        <f>H18*O43</f>
        <v>0</v>
      </c>
      <c r="L18" s="416"/>
      <c r="M18" s="521"/>
      <c r="N18" s="417"/>
      <c r="O18" s="525"/>
      <c r="P18" s="820"/>
      <c r="Q18" s="821"/>
      <c r="R18" s="821"/>
      <c r="S18" s="805"/>
      <c r="T18" s="1243"/>
      <c r="U18" s="1244"/>
      <c r="V18" s="1244"/>
      <c r="W18" s="1244"/>
      <c r="X18" s="1245"/>
    </row>
    <row r="19" spans="1:24" s="266" customFormat="1" ht="34.5" customHeight="1" thickBot="1" x14ac:dyDescent="0.25">
      <c r="A19" s="1268"/>
      <c r="B19" s="1269"/>
      <c r="C19" s="272" t="s">
        <v>223</v>
      </c>
      <c r="D19" s="346"/>
      <c r="E19" s="662">
        <f t="shared" ref="E19:O19" si="0">SUM(E10:E18)</f>
        <v>0</v>
      </c>
      <c r="F19" s="495">
        <f t="shared" si="0"/>
        <v>0</v>
      </c>
      <c r="G19" s="496">
        <f t="shared" si="0"/>
        <v>0</v>
      </c>
      <c r="H19" s="499">
        <f t="shared" si="0"/>
        <v>0</v>
      </c>
      <c r="I19" s="495">
        <f t="shared" si="0"/>
        <v>0</v>
      </c>
      <c r="J19" s="495">
        <f t="shared" si="0"/>
        <v>0</v>
      </c>
      <c r="K19" s="497">
        <f t="shared" si="0"/>
        <v>0</v>
      </c>
      <c r="L19" s="498">
        <f t="shared" si="0"/>
        <v>0</v>
      </c>
      <c r="M19" s="497">
        <f t="shared" si="0"/>
        <v>0</v>
      </c>
      <c r="N19" s="497">
        <f t="shared" si="0"/>
        <v>0</v>
      </c>
      <c r="O19" s="496">
        <f t="shared" si="0"/>
        <v>0</v>
      </c>
      <c r="P19" s="1253"/>
      <c r="Q19" s="1253"/>
      <c r="R19" s="1253"/>
      <c r="S19" s="104"/>
      <c r="T19" s="1243"/>
      <c r="U19" s="1244"/>
      <c r="V19" s="1244"/>
      <c r="W19" s="1244"/>
      <c r="X19" s="1245"/>
    </row>
    <row r="20" spans="1:24" s="266" customFormat="1" ht="17.25" customHeight="1" thickBot="1" x14ac:dyDescent="0.25">
      <c r="A20" s="1273"/>
      <c r="B20" s="1265"/>
      <c r="C20" s="272" t="s">
        <v>234</v>
      </c>
      <c r="D20" s="346"/>
      <c r="E20" s="662">
        <f>SUM(E21:E24)</f>
        <v>0</v>
      </c>
      <c r="F20" s="495">
        <f t="shared" ref="F20:O20" si="1">SUM(F21:F24)</f>
        <v>0</v>
      </c>
      <c r="G20" s="496">
        <f t="shared" si="1"/>
        <v>0</v>
      </c>
      <c r="H20" s="499">
        <f t="shared" si="1"/>
        <v>0</v>
      </c>
      <c r="I20" s="495">
        <f t="shared" si="1"/>
        <v>0</v>
      </c>
      <c r="J20" s="495">
        <f t="shared" si="1"/>
        <v>0</v>
      </c>
      <c r="K20" s="496">
        <f t="shared" si="1"/>
        <v>0</v>
      </c>
      <c r="L20" s="499">
        <f t="shared" si="1"/>
        <v>0</v>
      </c>
      <c r="M20" s="495">
        <f t="shared" si="1"/>
        <v>0</v>
      </c>
      <c r="N20" s="495">
        <f t="shared" si="1"/>
        <v>0</v>
      </c>
      <c r="O20" s="496">
        <f t="shared" si="1"/>
        <v>0</v>
      </c>
      <c r="P20" s="1253"/>
      <c r="Q20" s="1253"/>
      <c r="R20" s="1253"/>
      <c r="S20" s="104"/>
      <c r="T20" s="1243"/>
      <c r="U20" s="1244"/>
      <c r="V20" s="1244"/>
      <c r="W20" s="1244"/>
      <c r="X20" s="1245"/>
    </row>
    <row r="21" spans="1:24" s="266" customFormat="1" ht="18.95" customHeight="1" x14ac:dyDescent="0.2">
      <c r="A21" s="1264" t="s">
        <v>229</v>
      </c>
      <c r="B21" s="1270"/>
      <c r="C21" s="518" t="s">
        <v>1</v>
      </c>
      <c r="D21" s="419"/>
      <c r="E21" s="415"/>
      <c r="F21" s="424"/>
      <c r="G21" s="425"/>
      <c r="H21" s="479"/>
      <c r="I21" s="479"/>
      <c r="J21" s="424"/>
      <c r="K21" s="522">
        <f>H21*Baseline!$N$25+I21*Baseline!$O$25+J21*Baseline!$R$25</f>
        <v>0</v>
      </c>
      <c r="L21" s="480"/>
      <c r="M21" s="524">
        <f>L21*Baseline!$K$41</f>
        <v>0</v>
      </c>
      <c r="N21" s="424"/>
      <c r="O21" s="526">
        <f>N21*Baseline!$L$41</f>
        <v>0</v>
      </c>
      <c r="P21" s="1253"/>
      <c r="Q21" s="1253"/>
      <c r="R21" s="1253"/>
      <c r="S21" s="104"/>
      <c r="T21" s="1243"/>
      <c r="U21" s="1244"/>
      <c r="V21" s="1244"/>
      <c r="W21" s="1244"/>
      <c r="X21" s="1245"/>
    </row>
    <row r="22" spans="1:24" s="266" customFormat="1" ht="18.95" customHeight="1" x14ac:dyDescent="0.2">
      <c r="A22" s="1271"/>
      <c r="B22" s="1272"/>
      <c r="C22" s="519" t="s">
        <v>2</v>
      </c>
      <c r="D22" s="421"/>
      <c r="E22" s="415"/>
      <c r="F22" s="409"/>
      <c r="G22" s="410"/>
      <c r="H22" s="411"/>
      <c r="I22" s="411"/>
      <c r="J22" s="409"/>
      <c r="K22" s="521">
        <f>H22*Baseline!$N$25+I22*Baseline!$O$25+J22*Baseline!$R$25</f>
        <v>0</v>
      </c>
      <c r="L22" s="415"/>
      <c r="M22" s="523">
        <f>L22*Baseline!$K$41</f>
        <v>0</v>
      </c>
      <c r="N22" s="409"/>
      <c r="O22" s="525">
        <f>N22*Baseline!$L$41</f>
        <v>0</v>
      </c>
      <c r="P22" s="1253"/>
      <c r="Q22" s="1253"/>
      <c r="R22" s="1253"/>
      <c r="S22" s="104"/>
      <c r="T22" s="1243"/>
      <c r="U22" s="1244"/>
      <c r="V22" s="1244"/>
      <c r="W22" s="1244"/>
      <c r="X22" s="1245"/>
    </row>
    <row r="23" spans="1:24" s="266" customFormat="1" ht="18.95" customHeight="1" x14ac:dyDescent="0.2">
      <c r="A23" s="1271"/>
      <c r="B23" s="1272"/>
      <c r="C23" s="520" t="s">
        <v>3</v>
      </c>
      <c r="D23" s="423"/>
      <c r="E23" s="415"/>
      <c r="F23" s="409"/>
      <c r="G23" s="410"/>
      <c r="H23" s="411"/>
      <c r="I23" s="411"/>
      <c r="J23" s="409"/>
      <c r="K23" s="521">
        <f>H23*Baseline!$N$25+I23*Baseline!$O$25+J23*Baseline!$R$25</f>
        <v>0</v>
      </c>
      <c r="L23" s="415"/>
      <c r="M23" s="523">
        <f>L23*Baseline!$K$41</f>
        <v>0</v>
      </c>
      <c r="N23" s="409"/>
      <c r="O23" s="525">
        <f>N23*Baseline!$L$41</f>
        <v>0</v>
      </c>
      <c r="P23" s="1253"/>
      <c r="Q23" s="1253"/>
      <c r="R23" s="1253"/>
      <c r="S23" s="104"/>
      <c r="T23" s="1243"/>
      <c r="U23" s="1244"/>
      <c r="V23" s="1244"/>
      <c r="W23" s="1244"/>
      <c r="X23" s="1245"/>
    </row>
    <row r="24" spans="1:24" s="266" customFormat="1" ht="18.95" customHeight="1" thickBot="1" x14ac:dyDescent="0.25">
      <c r="A24" s="1271"/>
      <c r="B24" s="1272"/>
      <c r="C24" s="822"/>
      <c r="D24" s="823"/>
      <c r="E24" s="661"/>
      <c r="F24" s="412"/>
      <c r="G24" s="413"/>
      <c r="H24" s="414"/>
      <c r="I24" s="414"/>
      <c r="J24" s="412"/>
      <c r="K24" s="824">
        <f>H24*Baseline!$N$25+I24*Baseline!$O$25+J24*Baseline!$R$25</f>
        <v>0</v>
      </c>
      <c r="L24" s="661"/>
      <c r="M24" s="825">
        <f>L24*Baseline!$K$41</f>
        <v>0</v>
      </c>
      <c r="N24" s="412"/>
      <c r="O24" s="826">
        <f>N24*Baseline!$L$41</f>
        <v>0</v>
      </c>
      <c r="P24" s="1253"/>
      <c r="Q24" s="1253"/>
      <c r="R24" s="1253"/>
      <c r="S24" s="104"/>
      <c r="T24" s="1243"/>
      <c r="U24" s="1244"/>
      <c r="V24" s="1244"/>
      <c r="W24" s="1244"/>
      <c r="X24" s="1245"/>
    </row>
    <row r="25" spans="1:24" s="266" customFormat="1" ht="17.25" customHeight="1" x14ac:dyDescent="0.2">
      <c r="A25" s="807"/>
      <c r="B25" s="808"/>
      <c r="C25" s="809"/>
      <c r="D25" s="809"/>
      <c r="E25" s="810"/>
      <c r="F25" s="811"/>
      <c r="G25" s="812"/>
      <c r="H25" s="811"/>
      <c r="I25" s="811"/>
      <c r="J25" s="811"/>
      <c r="K25" s="811"/>
      <c r="L25" s="811"/>
      <c r="M25" s="811"/>
      <c r="N25" s="811"/>
      <c r="O25" s="812"/>
      <c r="P25" s="1142" t="s">
        <v>436</v>
      </c>
      <c r="Q25" s="1254"/>
      <c r="R25" s="1255"/>
      <c r="S25" s="104"/>
      <c r="T25" s="1243"/>
      <c r="U25" s="1244"/>
      <c r="V25" s="1244"/>
      <c r="W25" s="1244"/>
      <c r="X25" s="1245"/>
    </row>
    <row r="26" spans="1:24" s="266" customFormat="1" ht="17.25" customHeight="1" thickBot="1" x14ac:dyDescent="0.25">
      <c r="A26" s="813"/>
      <c r="B26" s="814"/>
      <c r="C26" s="815"/>
      <c r="D26" s="815"/>
      <c r="E26" s="816"/>
      <c r="F26" s="817"/>
      <c r="G26" s="818"/>
      <c r="H26" s="817"/>
      <c r="I26" s="817"/>
      <c r="J26" s="817"/>
      <c r="K26" s="817"/>
      <c r="L26" s="817"/>
      <c r="M26" s="817"/>
      <c r="N26" s="817"/>
      <c r="O26" s="818"/>
      <c r="P26" s="901" t="s">
        <v>227</v>
      </c>
      <c r="Q26" s="902" t="s">
        <v>24</v>
      </c>
      <c r="R26" s="903" t="s">
        <v>226</v>
      </c>
      <c r="S26" s="104"/>
      <c r="T26" s="1243"/>
      <c r="U26" s="1244"/>
      <c r="V26" s="1244"/>
      <c r="W26" s="1244"/>
      <c r="X26" s="1245"/>
    </row>
    <row r="27" spans="1:24" s="266" customFormat="1" ht="17.25" customHeight="1" thickBot="1" x14ac:dyDescent="0.25">
      <c r="A27" s="1274" t="s">
        <v>320</v>
      </c>
      <c r="B27" s="806" t="s">
        <v>438</v>
      </c>
      <c r="C27" s="828" t="s">
        <v>470</v>
      </c>
      <c r="D27" s="829"/>
      <c r="E27" s="830"/>
      <c r="F27" s="831"/>
      <c r="G27" s="832"/>
      <c r="H27" s="833">
        <f>O45</f>
        <v>0</v>
      </c>
      <c r="I27" s="831"/>
      <c r="J27" s="831"/>
      <c r="K27" s="834">
        <f>H27*O43</f>
        <v>0</v>
      </c>
      <c r="L27" s="830"/>
      <c r="M27" s="831"/>
      <c r="N27" s="831"/>
      <c r="O27" s="832"/>
      <c r="P27" s="833">
        <f>O46</f>
        <v>0</v>
      </c>
      <c r="Q27" s="831"/>
      <c r="R27" s="904">
        <f>P27*O44</f>
        <v>0</v>
      </c>
      <c r="S27" s="173"/>
      <c r="T27" s="1243"/>
      <c r="U27" s="1244"/>
      <c r="V27" s="1244"/>
      <c r="W27" s="1244"/>
      <c r="X27" s="1245"/>
    </row>
    <row r="28" spans="1:24" s="266" customFormat="1" ht="51" customHeight="1" x14ac:dyDescent="0.2">
      <c r="A28" s="1274"/>
      <c r="B28" s="1261" t="s">
        <v>420</v>
      </c>
      <c r="C28" s="827" t="s">
        <v>421</v>
      </c>
      <c r="D28" s="656"/>
      <c r="E28" s="480"/>
      <c r="F28" s="424"/>
      <c r="G28" s="425"/>
      <c r="H28" s="479"/>
      <c r="I28" s="424"/>
      <c r="J28" s="424"/>
      <c r="K28" s="425"/>
      <c r="L28" s="349"/>
      <c r="M28" s="350"/>
      <c r="N28" s="350"/>
      <c r="O28" s="351"/>
      <c r="P28" s="350"/>
      <c r="Q28" s="350"/>
      <c r="R28" s="351"/>
      <c r="S28" s="104"/>
      <c r="T28" s="1243"/>
      <c r="U28" s="1244"/>
      <c r="V28" s="1244"/>
      <c r="W28" s="1244"/>
      <c r="X28" s="1245"/>
    </row>
    <row r="29" spans="1:24" s="266" customFormat="1" ht="51.75" customHeight="1" thickBot="1" x14ac:dyDescent="0.25">
      <c r="A29" s="1274"/>
      <c r="B29" s="1262"/>
      <c r="C29" s="236" t="s">
        <v>419</v>
      </c>
      <c r="D29" s="657"/>
      <c r="E29" s="661"/>
      <c r="F29" s="412"/>
      <c r="G29" s="413"/>
      <c r="H29" s="353"/>
      <c r="I29" s="353"/>
      <c r="J29" s="353"/>
      <c r="K29" s="354"/>
      <c r="L29" s="355"/>
      <c r="M29" s="353"/>
      <c r="N29" s="353"/>
      <c r="O29" s="354"/>
      <c r="P29" s="353"/>
      <c r="Q29" s="353"/>
      <c r="R29" s="354"/>
      <c r="S29" s="104"/>
      <c r="T29" s="1243"/>
      <c r="U29" s="1244"/>
      <c r="V29" s="1244"/>
      <c r="W29" s="1244"/>
      <c r="X29" s="1245"/>
    </row>
    <row r="30" spans="1:24" s="266" customFormat="1" ht="48" x14ac:dyDescent="0.2">
      <c r="A30" s="1274"/>
      <c r="B30" s="1259" t="s">
        <v>372</v>
      </c>
      <c r="C30" s="348" t="s">
        <v>452</v>
      </c>
      <c r="D30" s="658"/>
      <c r="E30" s="480"/>
      <c r="F30" s="424"/>
      <c r="G30" s="425"/>
      <c r="H30" s="357"/>
      <c r="I30" s="357"/>
      <c r="J30" s="357"/>
      <c r="K30" s="358"/>
      <c r="L30" s="356"/>
      <c r="M30" s="357"/>
      <c r="N30" s="357"/>
      <c r="O30" s="358"/>
      <c r="P30" s="356"/>
      <c r="Q30" s="357"/>
      <c r="R30" s="358"/>
      <c r="S30" s="104"/>
      <c r="T30" s="1243"/>
      <c r="U30" s="1244"/>
      <c r="V30" s="1244"/>
      <c r="W30" s="1244"/>
      <c r="X30" s="1245"/>
    </row>
    <row r="31" spans="1:24" s="266" customFormat="1" ht="64.5" customHeight="1" thickBot="1" x14ac:dyDescent="0.25">
      <c r="A31" s="1274"/>
      <c r="B31" s="1259"/>
      <c r="C31" s="352" t="s">
        <v>453</v>
      </c>
      <c r="D31" s="659"/>
      <c r="E31" s="661"/>
      <c r="F31" s="412"/>
      <c r="G31" s="340">
        <f>E31*E42+F31*F42</f>
        <v>0</v>
      </c>
      <c r="H31" s="353"/>
      <c r="I31" s="353"/>
      <c r="J31" s="353"/>
      <c r="K31" s="354"/>
      <c r="L31" s="355"/>
      <c r="M31" s="353"/>
      <c r="N31" s="353"/>
      <c r="O31" s="354"/>
      <c r="P31" s="355"/>
      <c r="Q31" s="353"/>
      <c r="R31" s="354"/>
      <c r="S31" s="104"/>
      <c r="T31" s="1243"/>
      <c r="U31" s="1244"/>
      <c r="V31" s="1244"/>
      <c r="W31" s="1244"/>
      <c r="X31" s="1245"/>
    </row>
    <row r="32" spans="1:24" s="266" customFormat="1" ht="31.5" customHeight="1" thickBot="1" x14ac:dyDescent="0.25">
      <c r="A32" s="1275"/>
      <c r="B32" s="1260"/>
      <c r="C32" s="272" t="s">
        <v>224</v>
      </c>
      <c r="D32" s="346"/>
      <c r="E32" s="363">
        <f>E28+E29+E30+E31</f>
        <v>0</v>
      </c>
      <c r="F32" s="343">
        <f>F28+F29+F30+F31</f>
        <v>0</v>
      </c>
      <c r="G32" s="344">
        <f>G28+G29+G30+G31</f>
        <v>0</v>
      </c>
      <c r="H32" s="347">
        <f>H27+H28</f>
        <v>0</v>
      </c>
      <c r="I32" s="343">
        <f>I28</f>
        <v>0</v>
      </c>
      <c r="J32" s="343">
        <f>J28</f>
        <v>0</v>
      </c>
      <c r="K32" s="345">
        <f>K27+K28</f>
        <v>0</v>
      </c>
      <c r="L32" s="359"/>
      <c r="M32" s="360"/>
      <c r="N32" s="360"/>
      <c r="O32" s="361"/>
      <c r="P32" s="347">
        <f>P27</f>
        <v>0</v>
      </c>
      <c r="Q32" s="478"/>
      <c r="R32" s="344">
        <f>R27</f>
        <v>0</v>
      </c>
      <c r="S32" s="104"/>
      <c r="T32" s="1243"/>
      <c r="U32" s="1244"/>
      <c r="V32" s="1244"/>
      <c r="W32" s="1244"/>
      <c r="X32" s="1245"/>
    </row>
    <row r="33" spans="1:25" s="266" customFormat="1" ht="57" customHeight="1" thickBot="1" x14ac:dyDescent="0.25">
      <c r="A33" s="137"/>
      <c r="B33" s="137"/>
      <c r="C33" s="362" t="s">
        <v>225</v>
      </c>
      <c r="D33" s="663"/>
      <c r="E33" s="363">
        <f t="shared" ref="E33:K33" si="2">E19+E32</f>
        <v>0</v>
      </c>
      <c r="F33" s="343">
        <f t="shared" si="2"/>
        <v>0</v>
      </c>
      <c r="G33" s="344">
        <f t="shared" si="2"/>
        <v>0</v>
      </c>
      <c r="H33" s="347">
        <f t="shared" si="2"/>
        <v>0</v>
      </c>
      <c r="I33" s="347">
        <f t="shared" si="2"/>
        <v>0</v>
      </c>
      <c r="J33" s="343">
        <f t="shared" si="2"/>
        <v>0</v>
      </c>
      <c r="K33" s="345">
        <f t="shared" si="2"/>
        <v>0</v>
      </c>
      <c r="L33" s="363">
        <f>L19</f>
        <v>0</v>
      </c>
      <c r="M33" s="343">
        <f>M19</f>
        <v>0</v>
      </c>
      <c r="N33" s="343">
        <f>N19</f>
        <v>0</v>
      </c>
      <c r="O33" s="344">
        <f>O19</f>
        <v>0</v>
      </c>
      <c r="P33" s="347">
        <f>P18+P32</f>
        <v>0</v>
      </c>
      <c r="Q33" s="478"/>
      <c r="R33" s="344">
        <f>R18+R32</f>
        <v>0</v>
      </c>
      <c r="S33" s="104"/>
      <c r="T33" s="1246"/>
      <c r="U33" s="1247"/>
      <c r="V33" s="1247"/>
      <c r="W33" s="1247"/>
      <c r="X33" s="1248"/>
    </row>
    <row r="34" spans="1:25" s="266" customFormat="1" ht="20.25" customHeight="1" thickBot="1" x14ac:dyDescent="0.3">
      <c r="A34" s="137"/>
      <c r="B34" s="137"/>
      <c r="C34" s="651" t="s">
        <v>377</v>
      </c>
      <c r="D34" s="760">
        <f>G33+K33+M33+O33+R33</f>
        <v>0</v>
      </c>
      <c r="E34" s="650"/>
      <c r="F34" s="650"/>
      <c r="G34" s="650"/>
      <c r="H34" s="650"/>
      <c r="I34" s="650"/>
      <c r="J34" s="650"/>
      <c r="K34" s="650"/>
      <c r="L34" s="650"/>
      <c r="M34" s="650"/>
      <c r="N34" s="650"/>
      <c r="O34" s="650"/>
      <c r="P34" s="650"/>
      <c r="Q34" s="650"/>
      <c r="R34" s="650"/>
      <c r="S34" s="104"/>
      <c r="T34" s="968"/>
      <c r="U34" s="969"/>
      <c r="V34" s="969"/>
      <c r="W34" s="969"/>
      <c r="X34" s="969"/>
    </row>
    <row r="35" spans="1:25" s="266" customFormat="1" ht="15.75" customHeight="1" thickBot="1" x14ac:dyDescent="0.25">
      <c r="A35" s="137"/>
      <c r="B35" s="137"/>
      <c r="C35" s="648"/>
      <c r="D35" s="648"/>
      <c r="E35" s="649"/>
      <c r="F35" s="649"/>
      <c r="G35" s="649"/>
      <c r="H35" s="649"/>
      <c r="I35" s="649"/>
      <c r="J35" s="649"/>
      <c r="K35" s="649"/>
      <c r="L35" s="649"/>
      <c r="M35" s="649"/>
      <c r="N35" s="649"/>
      <c r="O35" s="649"/>
      <c r="P35" s="664"/>
      <c r="Q35" s="649"/>
      <c r="R35" s="104"/>
      <c r="S35" s="104"/>
      <c r="T35" s="330"/>
      <c r="U35" s="330"/>
      <c r="V35" s="330"/>
      <c r="W35" s="330"/>
      <c r="X35" s="330"/>
    </row>
    <row r="36" spans="1:25" s="266" customFormat="1" ht="24.75" thickBot="1" x14ac:dyDescent="0.3">
      <c r="A36" s="137"/>
      <c r="B36" s="137"/>
      <c r="C36" s="364" t="s">
        <v>290</v>
      </c>
      <c r="D36" s="725"/>
      <c r="E36" s="104"/>
      <c r="F36" s="1251" t="s">
        <v>380</v>
      </c>
      <c r="G36" s="1252"/>
      <c r="H36" s="728">
        <f>Vertragsdaten!E63</f>
        <v>0</v>
      </c>
      <c r="I36" s="104"/>
      <c r="J36" s="1249"/>
      <c r="K36" s="1250"/>
      <c r="L36" s="104"/>
      <c r="N36" s="104"/>
      <c r="O36" s="104"/>
      <c r="P36" s="104"/>
      <c r="Q36" s="330"/>
      <c r="R36" s="330"/>
      <c r="S36" s="330"/>
      <c r="T36" s="330"/>
      <c r="U36" s="330"/>
      <c r="V36" s="330"/>
      <c r="W36" s="330"/>
      <c r="X36" s="330"/>
    </row>
    <row r="37" spans="1:25" s="266" customFormat="1" ht="16.5" customHeight="1" x14ac:dyDescent="0.2">
      <c r="A37" s="137"/>
      <c r="B37" s="137"/>
      <c r="C37" s="137"/>
      <c r="D37" s="104"/>
      <c r="E37" s="104"/>
      <c r="F37" s="104"/>
      <c r="G37" s="104"/>
      <c r="H37" s="104"/>
      <c r="I37" s="104"/>
      <c r="J37" s="330"/>
      <c r="K37" s="330"/>
      <c r="L37" s="330"/>
      <c r="M37" s="330"/>
      <c r="N37" s="104"/>
      <c r="O37" s="104"/>
      <c r="P37" s="104"/>
      <c r="Q37" s="330"/>
      <c r="R37" s="330"/>
      <c r="S37" s="330"/>
      <c r="T37" s="330"/>
      <c r="U37" s="330"/>
      <c r="V37" s="330"/>
      <c r="W37" s="330"/>
      <c r="X37" s="330"/>
    </row>
    <row r="38" spans="1:25" s="266" customFormat="1" ht="13.5" x14ac:dyDescent="0.25">
      <c r="A38" s="137"/>
      <c r="B38" s="137"/>
      <c r="C38" s="15"/>
      <c r="D38" s="15"/>
      <c r="E38" s="15"/>
      <c r="F38" s="15"/>
      <c r="G38" s="104"/>
      <c r="H38" s="914"/>
      <c r="I38" s="915"/>
      <c r="J38" s="365"/>
      <c r="K38" s="790" t="s">
        <v>467</v>
      </c>
      <c r="L38" s="644"/>
      <c r="M38" s="791"/>
      <c r="N38" s="792"/>
      <c r="O38" s="792"/>
      <c r="P38" s="792"/>
      <c r="Q38" s="792"/>
      <c r="R38" s="970"/>
      <c r="S38" s="970"/>
      <c r="T38" s="330"/>
      <c r="U38" s="330"/>
      <c r="V38" s="330"/>
      <c r="W38" s="330"/>
      <c r="X38" s="330"/>
    </row>
    <row r="39" spans="1:25" ht="14.25" thickBot="1" x14ac:dyDescent="0.3">
      <c r="A39" s="172"/>
      <c r="B39" s="172"/>
      <c r="C39" s="743" t="s">
        <v>400</v>
      </c>
      <c r="D39" s="104"/>
      <c r="E39" s="104"/>
      <c r="F39" s="104"/>
      <c r="G39" s="104"/>
      <c r="H39" s="922"/>
      <c r="I39" s="916"/>
      <c r="J39" s="665"/>
      <c r="K39" s="790"/>
      <c r="L39" s="798"/>
      <c r="M39" s="672"/>
      <c r="N39" s="672"/>
      <c r="O39" s="793"/>
      <c r="P39" s="971"/>
      <c r="Q39" s="971"/>
      <c r="R39" s="971"/>
      <c r="S39" s="971"/>
      <c r="T39" s="972"/>
      <c r="U39" s="15"/>
      <c r="V39" s="15"/>
      <c r="W39" s="15"/>
      <c r="X39" s="15"/>
    </row>
    <row r="40" spans="1:25" s="368" customFormat="1" ht="70.5" customHeight="1" thickBot="1" x14ac:dyDescent="0.3">
      <c r="A40" s="366"/>
      <c r="B40" s="366"/>
      <c r="C40" s="371" t="s">
        <v>256</v>
      </c>
      <c r="D40" s="372"/>
      <c r="E40" s="370" t="s">
        <v>441</v>
      </c>
      <c r="F40" s="761" t="s">
        <v>442</v>
      </c>
      <c r="G40" s="104"/>
      <c r="H40" s="921"/>
      <c r="I40" s="917"/>
      <c r="J40" s="367"/>
      <c r="K40" s="1286" t="s">
        <v>376</v>
      </c>
      <c r="L40" s="1287"/>
      <c r="M40" s="1287"/>
      <c r="N40" s="1288"/>
      <c r="O40" s="794"/>
      <c r="Q40" s="973"/>
      <c r="R40" s="973"/>
      <c r="S40" s="973"/>
      <c r="T40" s="973"/>
      <c r="U40" s="974"/>
      <c r="V40" s="367"/>
      <c r="W40" s="367"/>
      <c r="X40" s="367"/>
      <c r="Y40" s="367"/>
    </row>
    <row r="41" spans="1:25" s="368" customFormat="1" ht="12" customHeight="1" thickBot="1" x14ac:dyDescent="0.25">
      <c r="A41" s="366"/>
      <c r="B41" s="366"/>
      <c r="C41" s="1295" t="s">
        <v>454</v>
      </c>
      <c r="D41" s="1296"/>
      <c r="E41" s="1289"/>
      <c r="F41" s="1004"/>
      <c r="G41" s="104"/>
      <c r="H41" s="921"/>
      <c r="I41" s="919"/>
      <c r="J41" s="367"/>
      <c r="K41" s="799" t="s">
        <v>437</v>
      </c>
      <c r="L41" s="802"/>
      <c r="M41" s="802"/>
      <c r="N41" s="935"/>
      <c r="O41" s="751"/>
      <c r="P41" s="975"/>
      <c r="Q41" s="975"/>
      <c r="R41" s="976"/>
      <c r="S41" s="977"/>
      <c r="T41" s="978"/>
      <c r="U41" s="979"/>
      <c r="V41" s="367"/>
      <c r="W41" s="367"/>
      <c r="X41" s="367"/>
      <c r="Y41" s="367"/>
    </row>
    <row r="42" spans="1:25" ht="12.75" customHeight="1" thickBot="1" x14ac:dyDescent="0.25">
      <c r="A42" s="172"/>
      <c r="B42" s="172"/>
      <c r="C42" s="1293" t="s">
        <v>231</v>
      </c>
      <c r="D42" s="1294"/>
      <c r="E42" s="426"/>
      <c r="F42" s="427"/>
      <c r="G42" s="104"/>
      <c r="H42" s="921"/>
      <c r="I42" s="918"/>
      <c r="J42" s="369"/>
      <c r="K42" s="940" t="s">
        <v>432</v>
      </c>
      <c r="L42" s="941"/>
      <c r="M42" s="942"/>
      <c r="N42" s="943"/>
      <c r="O42" s="936" t="s">
        <v>444</v>
      </c>
      <c r="P42" s="980"/>
      <c r="Q42" s="975"/>
      <c r="R42" s="981"/>
      <c r="S42" s="982"/>
      <c r="T42" s="982"/>
      <c r="U42" s="15"/>
      <c r="V42" s="15"/>
      <c r="W42" s="15"/>
      <c r="X42" s="15"/>
      <c r="Y42" s="15"/>
    </row>
    <row r="43" spans="1:25" ht="13.5" customHeight="1" thickBot="1" x14ac:dyDescent="0.25">
      <c r="A43" s="172"/>
      <c r="B43" s="172"/>
      <c r="C43" s="104"/>
      <c r="D43" s="956"/>
      <c r="E43" s="956"/>
      <c r="F43" s="956"/>
      <c r="G43" s="104"/>
      <c r="H43" s="921"/>
      <c r="I43" s="918"/>
      <c r="J43" s="369"/>
      <c r="K43" s="944" t="s">
        <v>448</v>
      </c>
      <c r="L43" s="945"/>
      <c r="M43" s="945"/>
      <c r="N43" s="946"/>
      <c r="O43" s="937"/>
      <c r="P43" s="983"/>
      <c r="Q43" s="975"/>
      <c r="R43" s="981"/>
      <c r="S43" s="982"/>
      <c r="T43" s="982"/>
      <c r="U43" s="15"/>
      <c r="V43" s="15"/>
      <c r="W43" s="15"/>
      <c r="X43" s="15"/>
      <c r="Y43" s="15"/>
    </row>
    <row r="44" spans="1:25" ht="14.25" customHeight="1" thickBot="1" x14ac:dyDescent="0.25">
      <c r="A44" s="172"/>
      <c r="B44" s="172"/>
      <c r="C44" s="371" t="s">
        <v>92</v>
      </c>
      <c r="D44" s="372"/>
      <c r="E44" s="372"/>
      <c r="F44" s="372"/>
      <c r="G44" s="372"/>
      <c r="H44" s="957"/>
      <c r="I44" s="918"/>
      <c r="J44" s="369"/>
      <c r="K44" s="947" t="s">
        <v>449</v>
      </c>
      <c r="L44" s="948"/>
      <c r="M44" s="948"/>
      <c r="N44" s="949"/>
      <c r="O44" s="938"/>
      <c r="P44" s="984"/>
      <c r="Q44" s="982"/>
      <c r="R44" s="982"/>
      <c r="S44" s="985"/>
      <c r="T44" s="15"/>
      <c r="U44" s="15"/>
      <c r="V44" s="15"/>
      <c r="W44" s="15"/>
      <c r="X44" s="15"/>
    </row>
    <row r="45" spans="1:25" ht="27.75" customHeight="1" x14ac:dyDescent="0.2">
      <c r="A45" s="172"/>
      <c r="B45" s="172"/>
      <c r="C45" s="225" t="s">
        <v>93</v>
      </c>
      <c r="D45" s="1249" t="s">
        <v>94</v>
      </c>
      <c r="E45" s="1249"/>
      <c r="F45" s="1249"/>
      <c r="G45" s="1249"/>
      <c r="H45" s="1292"/>
      <c r="I45" s="918"/>
      <c r="J45" s="369"/>
      <c r="K45" s="950" t="s">
        <v>455</v>
      </c>
      <c r="L45" s="951"/>
      <c r="M45" s="951"/>
      <c r="N45" s="952"/>
      <c r="O45" s="939"/>
      <c r="P45" s="986"/>
      <c r="Q45" s="982"/>
      <c r="R45" s="982"/>
      <c r="S45" s="985"/>
      <c r="T45" s="15"/>
      <c r="U45" s="15"/>
      <c r="V45" s="15"/>
      <c r="W45" s="15"/>
      <c r="X45" s="15"/>
    </row>
    <row r="46" spans="1:25" ht="39" customHeight="1" thickBot="1" x14ac:dyDescent="0.3">
      <c r="A46" s="172"/>
      <c r="B46" s="172"/>
      <c r="C46" s="225" t="s">
        <v>95</v>
      </c>
      <c r="D46" s="1249" t="s">
        <v>96</v>
      </c>
      <c r="E46" s="1249"/>
      <c r="F46" s="1249"/>
      <c r="G46" s="1249"/>
      <c r="H46" s="1292"/>
      <c r="I46" s="918"/>
      <c r="J46" s="369"/>
      <c r="K46" s="953" t="s">
        <v>456</v>
      </c>
      <c r="L46" s="954"/>
      <c r="M46" s="954"/>
      <c r="N46" s="955"/>
      <c r="O46" s="938"/>
      <c r="P46" s="987"/>
      <c r="Q46" s="982"/>
      <c r="R46" s="982"/>
      <c r="S46" s="985"/>
      <c r="T46" s="15"/>
      <c r="U46" s="15"/>
      <c r="V46" s="15"/>
      <c r="W46" s="15"/>
      <c r="X46" s="15"/>
    </row>
    <row r="47" spans="1:25" ht="13.5" thickBot="1" x14ac:dyDescent="0.25">
      <c r="A47" s="172"/>
      <c r="B47" s="172"/>
      <c r="C47" s="930" t="s">
        <v>97</v>
      </c>
      <c r="D47" s="1290" t="s">
        <v>98</v>
      </c>
      <c r="E47" s="1290"/>
      <c r="F47" s="1290"/>
      <c r="G47" s="1290"/>
      <c r="H47" s="1291"/>
      <c r="I47" s="921"/>
      <c r="J47" s="921"/>
      <c r="K47" s="920"/>
      <c r="L47" s="920"/>
      <c r="M47" s="920"/>
      <c r="N47" s="920"/>
      <c r="O47" s="104"/>
      <c r="P47" s="961"/>
      <c r="Q47" s="920"/>
      <c r="R47" s="920"/>
      <c r="S47" s="15"/>
      <c r="T47" s="15"/>
      <c r="U47" s="15"/>
      <c r="V47" s="15"/>
      <c r="W47" s="15"/>
      <c r="X47" s="15"/>
    </row>
    <row r="48" spans="1:25" ht="14.25" customHeight="1" thickBot="1" x14ac:dyDescent="0.25">
      <c r="A48" s="172"/>
      <c r="B48" s="172"/>
      <c r="C48" s="104"/>
      <c r="D48" s="104"/>
      <c r="E48" s="104"/>
      <c r="F48" s="104"/>
      <c r="G48" s="15"/>
      <c r="H48" s="104"/>
      <c r="I48" s="922"/>
      <c r="J48" s="922"/>
      <c r="K48" s="922"/>
      <c r="L48" s="921"/>
      <c r="M48" s="921"/>
      <c r="N48" s="921"/>
      <c r="O48" s="962"/>
      <c r="P48" s="922"/>
      <c r="Q48" s="920"/>
      <c r="R48" s="920"/>
      <c r="S48" s="15"/>
      <c r="T48" s="15"/>
      <c r="U48" s="15"/>
      <c r="V48" s="15"/>
      <c r="W48" s="15"/>
      <c r="X48" s="15"/>
      <c r="Y48" s="15"/>
    </row>
    <row r="49" spans="1:25" ht="33" customHeight="1" x14ac:dyDescent="0.2">
      <c r="A49" s="172"/>
      <c r="B49" s="172"/>
      <c r="C49" s="79" t="s">
        <v>359</v>
      </c>
      <c r="D49" s="83"/>
      <c r="E49" s="104"/>
      <c r="F49" s="104"/>
      <c r="G49" s="104"/>
      <c r="H49" s="104"/>
      <c r="I49" s="921"/>
      <c r="J49" s="921"/>
      <c r="K49" s="921"/>
      <c r="L49" s="958"/>
      <c r="M49" s="958"/>
      <c r="N49" s="959"/>
      <c r="O49" s="963"/>
      <c r="P49" s="964"/>
      <c r="Q49" s="964"/>
      <c r="R49" s="965"/>
      <c r="S49" s="15"/>
      <c r="T49" s="15"/>
      <c r="U49" s="15"/>
      <c r="V49" s="15"/>
      <c r="W49" s="15"/>
      <c r="X49" s="15"/>
      <c r="Y49" s="15"/>
    </row>
    <row r="50" spans="1:25" ht="24.75" customHeight="1" x14ac:dyDescent="0.2">
      <c r="A50" s="172"/>
      <c r="B50" s="172"/>
      <c r="C50" s="48" t="s">
        <v>360</v>
      </c>
      <c r="D50" s="401"/>
      <c r="E50" s="104"/>
      <c r="F50" s="104"/>
      <c r="G50" s="104"/>
      <c r="H50" s="104"/>
      <c r="I50" s="921"/>
      <c r="J50" s="921"/>
      <c r="K50" s="921"/>
      <c r="L50" s="958"/>
      <c r="M50" s="958"/>
      <c r="N50" s="959"/>
      <c r="O50" s="966"/>
      <c r="P50" s="964"/>
      <c r="Q50" s="967"/>
      <c r="R50" s="923"/>
      <c r="S50" s="15"/>
      <c r="T50" s="15"/>
      <c r="U50" s="15"/>
      <c r="V50" s="15"/>
      <c r="W50" s="15"/>
      <c r="X50" s="15"/>
      <c r="Y50" s="15"/>
    </row>
    <row r="51" spans="1:25" ht="20.25" customHeight="1" x14ac:dyDescent="0.2">
      <c r="A51" s="172"/>
      <c r="B51" s="172"/>
      <c r="C51" s="48" t="s">
        <v>328</v>
      </c>
      <c r="D51" s="86"/>
      <c r="E51" s="104"/>
      <c r="F51" s="104"/>
      <c r="G51" s="104"/>
      <c r="H51" s="104"/>
      <c r="I51" s="921"/>
      <c r="J51" s="921"/>
      <c r="K51" s="921"/>
      <c r="L51" s="960"/>
      <c r="M51" s="960"/>
      <c r="N51" s="1277"/>
      <c r="O51" s="104"/>
      <c r="P51" s="924"/>
      <c r="Q51" s="967"/>
      <c r="R51" s="923"/>
      <c r="S51" s="15"/>
      <c r="T51" s="15"/>
      <c r="U51" s="15"/>
      <c r="V51" s="15"/>
      <c r="W51" s="15"/>
      <c r="X51" s="15"/>
    </row>
    <row r="52" spans="1:25" ht="20.25" customHeight="1" thickBot="1" x14ac:dyDescent="0.25">
      <c r="A52" s="172"/>
      <c r="B52" s="172"/>
      <c r="C52" s="61" t="s">
        <v>325</v>
      </c>
      <c r="D52" s="88"/>
      <c r="E52" s="104"/>
      <c r="F52" s="104"/>
      <c r="G52" s="104"/>
      <c r="H52" s="104"/>
      <c r="I52" s="921"/>
      <c r="J52" s="921"/>
      <c r="K52" s="921"/>
      <c r="L52" s="958"/>
      <c r="M52" s="958"/>
      <c r="N52" s="1277"/>
      <c r="O52" s="104"/>
      <c r="P52" s="924"/>
      <c r="Q52" s="967"/>
      <c r="R52" s="923"/>
      <c r="S52" s="15"/>
      <c r="T52" s="15"/>
      <c r="U52" s="15"/>
      <c r="V52" s="15"/>
      <c r="W52" s="15"/>
      <c r="X52" s="15"/>
    </row>
    <row r="53" spans="1:25" ht="12.75" customHeight="1" x14ac:dyDescent="0.2">
      <c r="A53" s="172"/>
      <c r="B53" s="172"/>
      <c r="C53" s="956"/>
      <c r="D53" s="956"/>
      <c r="E53" s="956"/>
      <c r="F53" s="956"/>
      <c r="G53" s="956"/>
      <c r="H53" s="956"/>
      <c r="I53" s="15"/>
      <c r="J53" s="15"/>
      <c r="K53" s="15"/>
      <c r="L53" s="15"/>
      <c r="M53" s="15"/>
      <c r="N53" s="104"/>
      <c r="O53" s="104"/>
      <c r="P53" s="924"/>
      <c r="Q53" s="967"/>
      <c r="R53" s="923"/>
      <c r="S53" s="15"/>
      <c r="T53" s="15"/>
      <c r="U53" s="15"/>
      <c r="V53" s="15"/>
      <c r="W53" s="15"/>
      <c r="X53" s="15"/>
    </row>
    <row r="54" spans="1:25" ht="12.75" customHeight="1" x14ac:dyDescent="0.2">
      <c r="A54" s="172"/>
      <c r="B54" s="172"/>
      <c r="C54" s="929"/>
      <c r="D54" s="929"/>
      <c r="E54" s="929"/>
      <c r="F54" s="929"/>
      <c r="G54" s="929"/>
      <c r="H54" s="929"/>
      <c r="I54" s="15"/>
      <c r="J54" s="15"/>
      <c r="K54" s="15"/>
      <c r="L54" s="15"/>
      <c r="M54" s="15"/>
      <c r="N54" s="104"/>
      <c r="O54" s="104"/>
      <c r="P54" s="924"/>
      <c r="Q54" s="967"/>
      <c r="R54" s="923"/>
      <c r="S54" s="15"/>
      <c r="T54" s="15"/>
      <c r="U54" s="15"/>
      <c r="V54" s="15"/>
      <c r="W54" s="15"/>
      <c r="X54" s="15"/>
    </row>
    <row r="55" spans="1:25" ht="13.5" customHeight="1" x14ac:dyDescent="0.2">
      <c r="A55" s="172"/>
      <c r="B55" s="172"/>
      <c r="C55" s="929"/>
      <c r="D55" s="929"/>
      <c r="E55" s="929"/>
      <c r="F55" s="929"/>
      <c r="G55" s="929"/>
      <c r="H55" s="929"/>
      <c r="I55" s="15"/>
      <c r="J55" s="15"/>
      <c r="K55" s="15"/>
      <c r="L55" s="15"/>
      <c r="M55" s="15"/>
      <c r="N55" s="104"/>
      <c r="O55" s="104"/>
      <c r="P55" s="924"/>
      <c r="Q55" s="924"/>
      <c r="R55" s="923"/>
      <c r="S55" s="15"/>
      <c r="T55" s="15"/>
      <c r="U55" s="15"/>
      <c r="V55" s="15"/>
      <c r="W55" s="15"/>
      <c r="X55" s="15"/>
    </row>
    <row r="56" spans="1:25" x14ac:dyDescent="0.2">
      <c r="A56" s="172"/>
      <c r="B56" s="172"/>
      <c r="C56" s="929"/>
      <c r="D56" s="929"/>
      <c r="E56" s="929"/>
      <c r="F56" s="929"/>
      <c r="G56" s="929"/>
      <c r="H56" s="929"/>
      <c r="I56" s="104"/>
      <c r="J56" s="104"/>
      <c r="K56" s="15"/>
      <c r="L56" s="15"/>
      <c r="M56" s="15"/>
      <c r="N56" s="104"/>
      <c r="O56" s="104"/>
      <c r="P56" s="925"/>
      <c r="Q56" s="925"/>
      <c r="R56" s="923"/>
      <c r="S56" s="15"/>
      <c r="T56" s="15"/>
      <c r="U56" s="15"/>
      <c r="V56" s="15"/>
      <c r="W56" s="15"/>
      <c r="X56" s="15"/>
    </row>
    <row r="57" spans="1:25" x14ac:dyDescent="0.2">
      <c r="A57" s="172"/>
      <c r="B57" s="172"/>
      <c r="C57" s="929"/>
      <c r="D57" s="929"/>
      <c r="E57" s="929"/>
      <c r="F57" s="929"/>
      <c r="G57" s="929"/>
      <c r="H57" s="929"/>
      <c r="I57" s="104"/>
      <c r="J57" s="104"/>
      <c r="K57" s="15"/>
      <c r="L57" s="15"/>
      <c r="M57" s="15"/>
      <c r="N57" s="104"/>
      <c r="O57" s="104"/>
      <c r="P57" s="15"/>
      <c r="Q57" s="15"/>
      <c r="R57" s="15"/>
      <c r="S57" s="15"/>
      <c r="T57" s="15"/>
      <c r="U57" s="15"/>
      <c r="V57" s="15"/>
      <c r="W57" s="15"/>
      <c r="X57" s="15"/>
    </row>
    <row r="58" spans="1:25" x14ac:dyDescent="0.2">
      <c r="A58" s="172"/>
      <c r="B58" s="172"/>
      <c r="C58" s="929"/>
      <c r="D58" s="929"/>
      <c r="E58" s="929"/>
      <c r="F58" s="929"/>
      <c r="G58" s="929"/>
      <c r="H58" s="929"/>
      <c r="I58" s="104"/>
      <c r="J58" s="104"/>
      <c r="K58" s="15"/>
      <c r="L58" s="15"/>
      <c r="M58" s="15"/>
      <c r="N58" s="104"/>
      <c r="O58" s="104"/>
      <c r="P58" s="15"/>
      <c r="Q58" s="15"/>
      <c r="R58" s="15"/>
      <c r="S58" s="15"/>
      <c r="T58" s="15"/>
      <c r="U58" s="15"/>
      <c r="V58" s="15"/>
      <c r="W58" s="15"/>
      <c r="X58" s="15"/>
    </row>
    <row r="59" spans="1:25" x14ac:dyDescent="0.2">
      <c r="A59" s="172"/>
      <c r="B59" s="172"/>
      <c r="C59" s="929"/>
      <c r="D59" s="929"/>
      <c r="E59" s="929"/>
      <c r="F59" s="929"/>
      <c r="G59" s="929"/>
      <c r="H59" s="929"/>
      <c r="I59" s="104"/>
      <c r="J59" s="104"/>
      <c r="K59" s="15"/>
      <c r="L59" s="15"/>
      <c r="M59" s="15"/>
      <c r="N59" s="104"/>
      <c r="O59" s="104"/>
      <c r="P59" s="104"/>
      <c r="Q59" s="15"/>
      <c r="R59" s="15"/>
      <c r="S59" s="15"/>
      <c r="T59" s="15"/>
      <c r="U59" s="15"/>
      <c r="V59" s="15"/>
      <c r="W59" s="15"/>
      <c r="X59" s="15"/>
    </row>
    <row r="60" spans="1:25" x14ac:dyDescent="0.2">
      <c r="A60" s="172"/>
      <c r="B60" s="172"/>
      <c r="C60" s="929"/>
      <c r="D60" s="929"/>
      <c r="E60" s="929"/>
      <c r="F60" s="929"/>
      <c r="G60" s="929"/>
      <c r="H60" s="929"/>
      <c r="I60" s="104"/>
      <c r="J60" s="104"/>
      <c r="K60" s="15"/>
      <c r="L60" s="15"/>
      <c r="M60" s="15"/>
      <c r="N60" s="104"/>
      <c r="O60" s="104"/>
      <c r="P60" s="104"/>
      <c r="Q60" s="15"/>
      <c r="R60" s="15"/>
      <c r="S60" s="15"/>
      <c r="T60" s="15"/>
      <c r="U60" s="15"/>
      <c r="V60" s="15"/>
      <c r="W60" s="15"/>
      <c r="X60" s="15"/>
    </row>
    <row r="61" spans="1:25" x14ac:dyDescent="0.2">
      <c r="C61" s="929"/>
      <c r="D61" s="929"/>
      <c r="E61" s="929"/>
      <c r="F61" s="929"/>
      <c r="G61" s="929"/>
      <c r="H61" s="929"/>
      <c r="I61" s="921"/>
      <c r="J61" s="921"/>
      <c r="K61" s="920"/>
      <c r="L61" s="920"/>
      <c r="M61" s="920"/>
      <c r="N61" s="921"/>
      <c r="O61" s="926"/>
      <c r="P61" s="104"/>
      <c r="Q61" s="15"/>
      <c r="R61" s="15"/>
      <c r="S61" s="927"/>
      <c r="T61" s="927"/>
      <c r="U61" s="927"/>
      <c r="V61" s="927"/>
      <c r="W61" s="927"/>
      <c r="X61" s="927"/>
    </row>
    <row r="62" spans="1:25" x14ac:dyDescent="0.2">
      <c r="P62" s="104"/>
      <c r="Q62" s="15"/>
      <c r="R62" s="15"/>
    </row>
    <row r="63" spans="1:25" x14ac:dyDescent="0.2">
      <c r="P63" s="104"/>
      <c r="Q63" s="15"/>
      <c r="R63" s="15"/>
    </row>
    <row r="64" spans="1:25" x14ac:dyDescent="0.2">
      <c r="P64" s="104"/>
      <c r="Q64" s="15"/>
      <c r="R64" s="15"/>
    </row>
    <row r="65" spans="16:18" x14ac:dyDescent="0.2">
      <c r="P65" s="104"/>
      <c r="Q65" s="15"/>
      <c r="R65" s="15"/>
    </row>
    <row r="66" spans="16:18" x14ac:dyDescent="0.2">
      <c r="P66" s="104"/>
      <c r="Q66" s="15"/>
      <c r="R66" s="15"/>
    </row>
    <row r="67" spans="16:18" x14ac:dyDescent="0.2">
      <c r="P67" s="104"/>
      <c r="Q67" s="15"/>
      <c r="R67" s="15"/>
    </row>
    <row r="68" spans="16:18" x14ac:dyDescent="0.2">
      <c r="P68" s="104"/>
      <c r="Q68" s="15"/>
      <c r="R68" s="15"/>
    </row>
  </sheetData>
  <sheetProtection algorithmName="SHA-512" hashValue="I5K3eb/Rsu530Lqvv0RfvzJLWJUillBbUDJwADksCvR2a0eXyaTRrUMZK+h2RsNDVkBxfBF4MYN1USByUA6lNA==" saltValue="8rlzg2FpQXNKFkJ2a2EQaw==" spinCount="100000" sheet="1" formatCells="0" formatColumns="0" formatRows="0" insertRows="0"/>
  <mergeCells count="28">
    <mergeCell ref="N51:N52"/>
    <mergeCell ref="P8:R8"/>
    <mergeCell ref="E8:G8"/>
    <mergeCell ref="H8:K8"/>
    <mergeCell ref="L8:M8"/>
    <mergeCell ref="N8:O8"/>
    <mergeCell ref="K40:N40"/>
    <mergeCell ref="E41:F41"/>
    <mergeCell ref="D47:H47"/>
    <mergeCell ref="D45:H45"/>
    <mergeCell ref="D46:H46"/>
    <mergeCell ref="C42:D42"/>
    <mergeCell ref="C41:D41"/>
    <mergeCell ref="A3:D3"/>
    <mergeCell ref="B30:B32"/>
    <mergeCell ref="B28:B29"/>
    <mergeCell ref="A6:D6"/>
    <mergeCell ref="A10:B19"/>
    <mergeCell ref="A21:B24"/>
    <mergeCell ref="A20:B20"/>
    <mergeCell ref="A27:A32"/>
    <mergeCell ref="A4:C4"/>
    <mergeCell ref="T10:X33"/>
    <mergeCell ref="J36:K36"/>
    <mergeCell ref="F36:G36"/>
    <mergeCell ref="P10:R17"/>
    <mergeCell ref="P19:R24"/>
    <mergeCell ref="P25:R25"/>
  </mergeCells>
  <phoneticPr fontId="0" type="noConversion"/>
  <pageMargins left="0.7" right="0.7" top="0.75" bottom="0.75" header="0.3" footer="0.3"/>
  <pageSetup paperSize="8" scale="57" fitToHeight="0" orientation="landscape" r:id="rId1"/>
  <headerFooter>
    <oddFooter>&amp;L&amp;"Arial,Standard"&amp;7Seite &amp;P von &amp;N&amp;R&amp;"Arial,Standard"&amp;7Leitfaden Contracting der Bayerischen Staatlichen Hochbauverwaltung, Stand: Oktober/2025</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CCFFFF"/>
    <pageSetUpPr fitToPage="1"/>
  </sheetPr>
  <dimension ref="A1:T69"/>
  <sheetViews>
    <sheetView view="pageBreakPreview" topLeftCell="A16" zoomScale="85" zoomScaleNormal="85" zoomScaleSheetLayoutView="85" workbookViewId="0">
      <selection activeCell="A44" sqref="A44"/>
    </sheetView>
  </sheetViews>
  <sheetFormatPr baseColWidth="10" defaultRowHeight="12" x14ac:dyDescent="0.2"/>
  <cols>
    <col min="1" max="1" width="21" style="666" customWidth="1"/>
    <col min="2" max="2" width="19.5703125" style="666" customWidth="1"/>
    <col min="3" max="3" width="20.7109375" style="666" customWidth="1"/>
    <col min="4" max="4" width="14.7109375" style="666" customWidth="1"/>
    <col min="5" max="5" width="14.140625" style="666" customWidth="1"/>
    <col min="6" max="6" width="15.28515625" style="666" customWidth="1"/>
    <col min="7" max="7" width="15" style="666" customWidth="1"/>
    <col min="8" max="8" width="14.140625" style="666" customWidth="1"/>
    <col min="9" max="9" width="15.85546875" style="666" customWidth="1"/>
    <col min="10" max="10" width="15.140625" style="666" customWidth="1"/>
    <col min="11" max="11" width="14.85546875" style="666" customWidth="1"/>
    <col min="12" max="12" width="13.28515625" style="666" customWidth="1"/>
    <col min="13" max="13" width="14.140625" style="666" customWidth="1"/>
    <col min="14" max="14" width="13.42578125" style="666" customWidth="1"/>
    <col min="15" max="15" width="14" style="666" customWidth="1"/>
    <col min="16" max="16" width="15.28515625" style="666" customWidth="1"/>
    <col min="17" max="17" width="14.85546875" style="666" customWidth="1"/>
    <col min="18" max="16384" width="11.42578125" style="666"/>
  </cols>
  <sheetData>
    <row r="1" spans="1:18" ht="12.75" x14ac:dyDescent="0.2">
      <c r="A1" s="9" t="s">
        <v>361</v>
      </c>
      <c r="B1" s="9"/>
      <c r="C1" s="93"/>
      <c r="D1" s="93"/>
      <c r="E1" s="673"/>
      <c r="F1" s="673"/>
      <c r="G1" s="673"/>
      <c r="H1" s="673"/>
      <c r="I1" s="673"/>
      <c r="J1" s="673"/>
      <c r="K1" s="673"/>
      <c r="L1" s="673"/>
      <c r="M1" s="673"/>
      <c r="N1" s="673"/>
      <c r="O1" s="673"/>
      <c r="P1" s="673"/>
      <c r="Q1" s="673"/>
    </row>
    <row r="2" spans="1:18" ht="14.25" customHeight="1" x14ac:dyDescent="0.2">
      <c r="A2" s="209"/>
      <c r="B2" s="209"/>
      <c r="C2" s="93"/>
      <c r="D2" s="93"/>
      <c r="E2" s="673"/>
      <c r="F2" s="673"/>
      <c r="G2" s="673"/>
      <c r="H2" s="673"/>
      <c r="I2" s="673"/>
      <c r="J2" s="673"/>
      <c r="K2" s="673"/>
      <c r="L2" s="673"/>
      <c r="M2" s="673"/>
      <c r="N2" s="673"/>
      <c r="O2" s="673"/>
      <c r="P2" s="673"/>
      <c r="Q2" s="673"/>
    </row>
    <row r="3" spans="1:18" ht="12.75" x14ac:dyDescent="0.2">
      <c r="A3" s="1256" t="s">
        <v>385</v>
      </c>
      <c r="B3" s="1256"/>
      <c r="C3" s="1257"/>
      <c r="D3" s="1258"/>
      <c r="E3" s="673"/>
      <c r="F3" s="673"/>
      <c r="G3" s="673"/>
      <c r="H3" s="673"/>
      <c r="I3" s="673"/>
      <c r="J3" s="673"/>
      <c r="K3" s="674"/>
      <c r="L3" s="674"/>
      <c r="M3" s="674"/>
      <c r="N3" s="674"/>
      <c r="O3" s="674"/>
      <c r="P3" s="673"/>
      <c r="Q3" s="673"/>
    </row>
    <row r="4" spans="1:18" ht="12.75" x14ac:dyDescent="0.2">
      <c r="A4" s="770" t="s">
        <v>375</v>
      </c>
      <c r="B4" s="642"/>
      <c r="C4" s="736"/>
      <c r="D4" s="640"/>
      <c r="E4" s="673"/>
      <c r="F4" s="673"/>
      <c r="G4" s="673"/>
      <c r="H4" s="673"/>
      <c r="I4" s="674"/>
      <c r="J4" s="674"/>
      <c r="K4" s="674"/>
      <c r="L4" s="674"/>
      <c r="M4" s="674"/>
      <c r="N4" s="674"/>
      <c r="O4" s="674"/>
      <c r="P4" s="673"/>
      <c r="Q4" s="673"/>
    </row>
    <row r="5" spans="1:18" ht="12.75" x14ac:dyDescent="0.2">
      <c r="A5" s="641"/>
      <c r="B5" s="642"/>
      <c r="C5" s="736"/>
      <c r="D5" s="640"/>
      <c r="E5" s="673"/>
      <c r="F5" s="673"/>
      <c r="G5" s="673"/>
      <c r="H5" s="673"/>
      <c r="I5" s="674"/>
      <c r="J5" s="674"/>
      <c r="K5" s="674"/>
      <c r="L5" s="674"/>
      <c r="M5" s="674"/>
      <c r="N5" s="674"/>
      <c r="O5" s="674"/>
      <c r="P5" s="673"/>
      <c r="Q5" s="673"/>
    </row>
    <row r="6" spans="1:18" ht="25.5" customHeight="1" thickBot="1" x14ac:dyDescent="0.25">
      <c r="A6" s="753"/>
      <c r="B6" s="754"/>
      <c r="C6" s="666" t="s">
        <v>382</v>
      </c>
      <c r="D6" s="755">
        <v>1</v>
      </c>
      <c r="E6" s="756">
        <v>2</v>
      </c>
      <c r="F6" s="756">
        <v>3</v>
      </c>
      <c r="G6" s="756">
        <v>4</v>
      </c>
      <c r="H6" s="756">
        <v>5</v>
      </c>
      <c r="I6" s="756">
        <v>6</v>
      </c>
      <c r="J6" s="756">
        <v>7</v>
      </c>
      <c r="K6" s="756">
        <v>8</v>
      </c>
      <c r="L6" s="756">
        <v>9</v>
      </c>
      <c r="M6" s="756">
        <v>10</v>
      </c>
      <c r="N6" s="756">
        <v>11</v>
      </c>
      <c r="O6" s="756">
        <v>12</v>
      </c>
      <c r="P6" s="691" t="s">
        <v>91</v>
      </c>
      <c r="Q6" s="732" t="s">
        <v>401</v>
      </c>
    </row>
    <row r="7" spans="1:18" ht="27.75" customHeight="1" x14ac:dyDescent="0.2">
      <c r="A7" s="1307" t="s">
        <v>387</v>
      </c>
      <c r="B7" s="1308"/>
      <c r="C7" s="1308"/>
      <c r="D7" s="690">
        <f>IF(D6&lt;=$D$15,D27+D29+D32+D33,0)</f>
        <v>0</v>
      </c>
      <c r="E7" s="690">
        <f t="shared" ref="E7:O7" si="0">IF(E6&lt;=$D$15,E27+E29+E32+E33,0)</f>
        <v>0</v>
      </c>
      <c r="F7" s="690">
        <f t="shared" si="0"/>
        <v>0</v>
      </c>
      <c r="G7" s="690">
        <f t="shared" si="0"/>
        <v>0</v>
      </c>
      <c r="H7" s="690">
        <f t="shared" si="0"/>
        <v>0</v>
      </c>
      <c r="I7" s="690">
        <f t="shared" si="0"/>
        <v>0</v>
      </c>
      <c r="J7" s="690">
        <f t="shared" si="0"/>
        <v>0</v>
      </c>
      <c r="K7" s="690">
        <f t="shared" si="0"/>
        <v>0</v>
      </c>
      <c r="L7" s="690">
        <f t="shared" si="0"/>
        <v>0</v>
      </c>
      <c r="M7" s="690">
        <f t="shared" si="0"/>
        <v>0</v>
      </c>
      <c r="N7" s="690">
        <f t="shared" si="0"/>
        <v>0</v>
      </c>
      <c r="O7" s="690">
        <f t="shared" si="0"/>
        <v>0</v>
      </c>
      <c r="P7" s="692">
        <f>SUM(D7:O7)</f>
        <v>0</v>
      </c>
      <c r="Q7" s="692" t="e">
        <f>P7/$D$15</f>
        <v>#DIV/0!</v>
      </c>
      <c r="R7" s="666" t="s">
        <v>387</v>
      </c>
    </row>
    <row r="8" spans="1:18" x14ac:dyDescent="0.2">
      <c r="A8" s="1311" t="s">
        <v>393</v>
      </c>
      <c r="B8" s="1312"/>
      <c r="C8" s="1312"/>
      <c r="D8" s="670">
        <f t="shared" ref="D8:O8" si="1">IF(D6&lt;=$D$15,$D$16,0)</f>
        <v>0</v>
      </c>
      <c r="E8" s="670">
        <f t="shared" si="1"/>
        <v>0</v>
      </c>
      <c r="F8" s="670">
        <f t="shared" si="1"/>
        <v>0</v>
      </c>
      <c r="G8" s="670">
        <f t="shared" si="1"/>
        <v>0</v>
      </c>
      <c r="H8" s="670">
        <f t="shared" si="1"/>
        <v>0</v>
      </c>
      <c r="I8" s="670">
        <f t="shared" si="1"/>
        <v>0</v>
      </c>
      <c r="J8" s="670">
        <f t="shared" si="1"/>
        <v>0</v>
      </c>
      <c r="K8" s="670">
        <f t="shared" si="1"/>
        <v>0</v>
      </c>
      <c r="L8" s="670">
        <f t="shared" si="1"/>
        <v>0</v>
      </c>
      <c r="M8" s="670">
        <f t="shared" si="1"/>
        <v>0</v>
      </c>
      <c r="N8" s="670">
        <f t="shared" si="1"/>
        <v>0</v>
      </c>
      <c r="O8" s="670">
        <f t="shared" si="1"/>
        <v>0</v>
      </c>
      <c r="P8" s="700">
        <f>SUM(D8:O8)</f>
        <v>0</v>
      </c>
      <c r="Q8" s="700" t="e">
        <f>P8/$D$15</f>
        <v>#DIV/0!</v>
      </c>
      <c r="R8" s="666" t="s">
        <v>393</v>
      </c>
    </row>
    <row r="9" spans="1:18" ht="18" customHeight="1" thickBot="1" x14ac:dyDescent="0.25">
      <c r="A9" s="1314" t="s">
        <v>394</v>
      </c>
      <c r="B9" s="1315"/>
      <c r="C9" s="1315"/>
      <c r="D9" s="688">
        <f>D7-D8</f>
        <v>0</v>
      </c>
      <c r="E9" s="688">
        <f t="shared" ref="E9:O9" si="2">E7-E8</f>
        <v>0</v>
      </c>
      <c r="F9" s="688">
        <f t="shared" si="2"/>
        <v>0</v>
      </c>
      <c r="G9" s="688">
        <f t="shared" si="2"/>
        <v>0</v>
      </c>
      <c r="H9" s="688">
        <f t="shared" si="2"/>
        <v>0</v>
      </c>
      <c r="I9" s="688">
        <f t="shared" si="2"/>
        <v>0</v>
      </c>
      <c r="J9" s="688">
        <f t="shared" si="2"/>
        <v>0</v>
      </c>
      <c r="K9" s="688">
        <f t="shared" si="2"/>
        <v>0</v>
      </c>
      <c r="L9" s="688">
        <f t="shared" si="2"/>
        <v>0</v>
      </c>
      <c r="M9" s="688">
        <f t="shared" si="2"/>
        <v>0</v>
      </c>
      <c r="N9" s="688">
        <f t="shared" si="2"/>
        <v>0</v>
      </c>
      <c r="O9" s="689">
        <f t="shared" si="2"/>
        <v>0</v>
      </c>
      <c r="P9" s="693">
        <f>SUM(D9:O9)</f>
        <v>0</v>
      </c>
      <c r="Q9" s="693" t="e">
        <f>P9/$D$15</f>
        <v>#DIV/0!</v>
      </c>
      <c r="R9" s="666" t="s">
        <v>394</v>
      </c>
    </row>
    <row r="10" spans="1:18" ht="12.75" x14ac:dyDescent="0.2">
      <c r="A10" s="79" t="s">
        <v>395</v>
      </c>
      <c r="B10" s="694"/>
      <c r="C10" s="695"/>
      <c r="D10" s="750"/>
      <c r="E10" s="750"/>
      <c r="F10" s="750"/>
      <c r="G10" s="750"/>
      <c r="H10" s="750"/>
      <c r="I10" s="750"/>
      <c r="J10" s="750"/>
      <c r="K10" s="750"/>
      <c r="L10" s="750"/>
      <c r="M10" s="750"/>
      <c r="N10" s="750"/>
      <c r="O10" s="750"/>
      <c r="P10" s="692">
        <f>SUM(D10:O10)</f>
        <v>0</v>
      </c>
      <c r="Q10" s="692" t="e">
        <f>P10/$D$15</f>
        <v>#DIV/0!</v>
      </c>
      <c r="R10" s="666" t="s">
        <v>395</v>
      </c>
    </row>
    <row r="11" spans="1:18" ht="13.5" thickBot="1" x14ac:dyDescent="0.25">
      <c r="A11" s="1316" t="s">
        <v>396</v>
      </c>
      <c r="B11" s="1317"/>
      <c r="C11" s="1317"/>
      <c r="D11" s="696" t="str">
        <f t="shared" ref="D11:O11" si="3">IF(D6&lt;=$D$15,D10/D9,"entfällt")</f>
        <v>entfällt</v>
      </c>
      <c r="E11" s="696" t="str">
        <f t="shared" si="3"/>
        <v>entfällt</v>
      </c>
      <c r="F11" s="696" t="str">
        <f t="shared" si="3"/>
        <v>entfällt</v>
      </c>
      <c r="G11" s="696" t="str">
        <f t="shared" si="3"/>
        <v>entfällt</v>
      </c>
      <c r="H11" s="696" t="str">
        <f t="shared" si="3"/>
        <v>entfällt</v>
      </c>
      <c r="I11" s="696" t="str">
        <f t="shared" si="3"/>
        <v>entfällt</v>
      </c>
      <c r="J11" s="696" t="str">
        <f t="shared" si="3"/>
        <v>entfällt</v>
      </c>
      <c r="K11" s="696" t="str">
        <f t="shared" si="3"/>
        <v>entfällt</v>
      </c>
      <c r="L11" s="696" t="str">
        <f t="shared" si="3"/>
        <v>entfällt</v>
      </c>
      <c r="M11" s="696" t="str">
        <f t="shared" si="3"/>
        <v>entfällt</v>
      </c>
      <c r="N11" s="696" t="str">
        <f t="shared" si="3"/>
        <v>entfällt</v>
      </c>
      <c r="O11" s="696" t="str">
        <f t="shared" si="3"/>
        <v>entfällt</v>
      </c>
      <c r="P11" s="697" t="e">
        <f>P10/P9</f>
        <v>#DIV/0!</v>
      </c>
      <c r="Q11" s="752"/>
      <c r="R11" s="666" t="s">
        <v>396</v>
      </c>
    </row>
    <row r="12" spans="1:18" ht="45" customHeight="1" x14ac:dyDescent="0.2">
      <c r="A12" s="641"/>
      <c r="B12" s="642"/>
      <c r="C12" s="736"/>
      <c r="D12" s="769"/>
      <c r="E12" s="768"/>
      <c r="F12" s="673"/>
      <c r="G12" s="673"/>
      <c r="H12" s="673"/>
      <c r="I12" s="674"/>
      <c r="J12" s="674"/>
      <c r="K12" s="674"/>
      <c r="L12" s="674"/>
      <c r="M12" s="674"/>
      <c r="N12" s="674"/>
      <c r="O12" s="674"/>
      <c r="P12" s="673"/>
      <c r="Q12" s="673"/>
    </row>
    <row r="13" spans="1:18" ht="18" x14ac:dyDescent="0.2">
      <c r="A13" s="744" t="s">
        <v>389</v>
      </c>
      <c r="B13" s="642"/>
      <c r="C13" s="736"/>
      <c r="D13" s="640"/>
      <c r="E13" s="673"/>
      <c r="F13" s="673"/>
      <c r="G13" s="673"/>
      <c r="H13" s="673"/>
      <c r="I13" s="674"/>
      <c r="J13" s="674"/>
      <c r="K13" s="674"/>
      <c r="L13" s="674"/>
      <c r="M13" s="674"/>
      <c r="N13" s="674"/>
      <c r="O13" s="674"/>
      <c r="P13" s="673"/>
      <c r="Q13" s="673"/>
    </row>
    <row r="14" spans="1:18" ht="9.75" customHeight="1" thickBot="1" x14ac:dyDescent="0.3">
      <c r="A14" s="673"/>
      <c r="B14" s="738"/>
      <c r="C14" s="745"/>
      <c r="D14" s="745"/>
      <c r="E14" s="745"/>
      <c r="F14" s="745"/>
      <c r="G14" s="745"/>
      <c r="H14" s="738"/>
      <c r="I14" s="674"/>
      <c r="J14" s="674"/>
      <c r="K14" s="674"/>
      <c r="L14" s="674"/>
      <c r="M14" s="674"/>
      <c r="N14" s="674"/>
      <c r="O14" s="674"/>
      <c r="P14" s="673"/>
      <c r="Q14" s="673"/>
    </row>
    <row r="15" spans="1:18" ht="13.5" x14ac:dyDescent="0.25">
      <c r="A15" s="1318" t="s">
        <v>379</v>
      </c>
      <c r="B15" s="1319"/>
      <c r="C15" s="1319"/>
      <c r="D15" s="698">
        <f>Vertragsdaten!E63</f>
        <v>0</v>
      </c>
      <c r="E15" s="745"/>
      <c r="F15" s="745"/>
      <c r="G15" s="745"/>
      <c r="H15" s="738"/>
      <c r="I15" s="674"/>
      <c r="J15" s="674"/>
      <c r="K15" s="674"/>
      <c r="L15" s="674"/>
      <c r="M15" s="674"/>
      <c r="N15" s="674"/>
      <c r="O15" s="674"/>
      <c r="P15" s="673"/>
      <c r="Q15" s="673"/>
    </row>
    <row r="16" spans="1:18" ht="14.25" customHeight="1" thickBot="1" x14ac:dyDescent="0.3">
      <c r="A16" s="1320" t="s">
        <v>388</v>
      </c>
      <c r="B16" s="1321"/>
      <c r="C16" s="1321"/>
      <c r="D16" s="733">
        <f>Vertragsdaten!E51</f>
        <v>0</v>
      </c>
      <c r="E16" s="745"/>
      <c r="F16" s="745"/>
      <c r="G16" s="745"/>
      <c r="H16" s="738"/>
      <c r="I16" s="674"/>
      <c r="J16" s="674"/>
      <c r="K16" s="674"/>
      <c r="L16" s="674"/>
      <c r="M16" s="674"/>
      <c r="N16" s="674"/>
      <c r="O16" s="674"/>
      <c r="P16" s="673"/>
      <c r="Q16" s="673"/>
    </row>
    <row r="17" spans="1:20" ht="7.5" customHeight="1" x14ac:dyDescent="0.25">
      <c r="A17" s="726"/>
      <c r="B17" s="726"/>
      <c r="C17" s="727"/>
      <c r="D17" s="745"/>
      <c r="E17" s="745"/>
      <c r="F17" s="745"/>
      <c r="G17" s="745"/>
      <c r="H17" s="738"/>
      <c r="I17" s="674"/>
      <c r="J17" s="674"/>
      <c r="K17" s="674"/>
      <c r="L17" s="674"/>
      <c r="M17" s="674"/>
      <c r="N17" s="674"/>
      <c r="O17" s="674"/>
      <c r="P17" s="673"/>
      <c r="Q17" s="673"/>
    </row>
    <row r="18" spans="1:20" ht="14.25" customHeight="1" x14ac:dyDescent="0.25">
      <c r="A18" s="732"/>
      <c r="B18" s="737"/>
      <c r="C18" s="737"/>
      <c r="D18" s="691"/>
      <c r="E18" s="745"/>
      <c r="F18" s="745"/>
      <c r="G18" s="745"/>
      <c r="H18" s="738"/>
      <c r="I18" s="674"/>
      <c r="J18" s="674"/>
      <c r="K18" s="674"/>
      <c r="L18" s="674"/>
      <c r="M18" s="674"/>
      <c r="N18" s="674"/>
      <c r="O18" s="674"/>
      <c r="P18" s="673"/>
      <c r="Q18" s="673"/>
    </row>
    <row r="19" spans="1:20" ht="12.75" thickBot="1" x14ac:dyDescent="0.25">
      <c r="A19" s="673"/>
      <c r="B19" s="673"/>
      <c r="C19" s="673"/>
      <c r="D19" s="673"/>
      <c r="E19" s="673"/>
      <c r="F19" s="673"/>
      <c r="G19" s="675"/>
      <c r="H19" s="673"/>
      <c r="I19" s="673"/>
      <c r="J19" s="673"/>
      <c r="K19" s="673"/>
      <c r="L19" s="673"/>
      <c r="M19" s="673"/>
      <c r="N19" s="673"/>
      <c r="O19" s="673"/>
      <c r="P19" s="673"/>
      <c r="Q19" s="673"/>
    </row>
    <row r="20" spans="1:20" x14ac:dyDescent="0.2">
      <c r="A20" s="676" t="s">
        <v>403</v>
      </c>
      <c r="B20" s="677"/>
      <c r="C20" s="677"/>
      <c r="D20" s="677"/>
      <c r="E20" s="907"/>
      <c r="F20" s="678"/>
      <c r="G20" s="673"/>
      <c r="H20" s="673"/>
      <c r="I20" s="673"/>
      <c r="J20" s="673"/>
      <c r="K20" s="673"/>
      <c r="L20" s="673"/>
      <c r="M20" s="673"/>
      <c r="N20" s="673"/>
      <c r="O20" s="679"/>
      <c r="P20" s="680"/>
      <c r="Q20" s="673"/>
    </row>
    <row r="21" spans="1:20" ht="74.25" customHeight="1" x14ac:dyDescent="0.2">
      <c r="A21" s="757" t="s">
        <v>458</v>
      </c>
      <c r="B21" s="720" t="s">
        <v>459</v>
      </c>
      <c r="C21" s="720" t="s">
        <v>381</v>
      </c>
      <c r="D21" s="739" t="s">
        <v>460</v>
      </c>
      <c r="E21" s="906" t="s">
        <v>404</v>
      </c>
      <c r="F21" s="908"/>
      <c r="G21" s="739"/>
      <c r="H21" s="739"/>
      <c r="I21" s="673"/>
      <c r="J21" s="673"/>
      <c r="K21" s="673"/>
      <c r="L21" s="673"/>
      <c r="M21" s="673"/>
      <c r="N21" s="680"/>
      <c r="O21" s="673"/>
      <c r="P21" s="673"/>
      <c r="Q21" s="673"/>
    </row>
    <row r="22" spans="1:20" ht="12.75" thickBot="1" x14ac:dyDescent="0.25">
      <c r="A22" s="746">
        <f>Einsparung!G19+Einsparung!G28+Einsparung!G29+Einsparung!G30+Einsparung!G31</f>
        <v>0</v>
      </c>
      <c r="B22" s="747">
        <f>Einsparung!K19+Einsparung!K28</f>
        <v>0</v>
      </c>
      <c r="C22" s="747">
        <f>Einsparung!M19+Einsparung!O19</f>
        <v>0</v>
      </c>
      <c r="D22" s="747" t="e">
        <f>Q34</f>
        <v>#DIV/0!</v>
      </c>
      <c r="E22" s="988" t="e">
        <f>SUM(A22:D22)</f>
        <v>#DIV/0!</v>
      </c>
      <c r="F22" s="909"/>
      <c r="G22" s="910"/>
      <c r="H22" s="911"/>
      <c r="I22" s="673"/>
      <c r="J22" s="681"/>
      <c r="K22" s="673"/>
      <c r="L22" s="673"/>
      <c r="M22" s="673"/>
      <c r="N22" s="680"/>
      <c r="O22" s="673"/>
      <c r="P22" s="673"/>
      <c r="Q22" s="673"/>
    </row>
    <row r="23" spans="1:20" x14ac:dyDescent="0.2">
      <c r="A23" s="673"/>
      <c r="B23" s="673"/>
      <c r="C23" s="673"/>
      <c r="D23" s="673"/>
      <c r="E23" s="673"/>
      <c r="F23" s="673"/>
      <c r="G23" s="675"/>
      <c r="H23" s="673"/>
      <c r="I23" s="673"/>
      <c r="J23" s="673"/>
      <c r="K23" s="673"/>
      <c r="L23" s="673"/>
      <c r="M23" s="673"/>
      <c r="N23" s="673"/>
      <c r="O23" s="673"/>
      <c r="P23" s="673"/>
      <c r="Q23" s="673"/>
    </row>
    <row r="24" spans="1:20" s="667" customFormat="1" ht="15" customHeight="1" x14ac:dyDescent="0.25">
      <c r="A24" s="684"/>
      <c r="B24" s="685"/>
      <c r="C24" s="684"/>
      <c r="D24" s="684"/>
      <c r="E24" s="684"/>
      <c r="F24" s="684"/>
      <c r="G24" s="684"/>
      <c r="H24" s="684"/>
      <c r="I24" s="684"/>
      <c r="J24" s="684"/>
      <c r="K24" s="684"/>
      <c r="L24" s="684"/>
      <c r="M24" s="684"/>
      <c r="N24" s="684"/>
      <c r="O24" s="684"/>
      <c r="P24" s="684"/>
      <c r="Q24" s="684"/>
    </row>
    <row r="25" spans="1:20" ht="21.75" customHeight="1" x14ac:dyDescent="0.3">
      <c r="A25" s="686" t="s">
        <v>431</v>
      </c>
      <c r="B25" s="683"/>
      <c r="C25" s="683"/>
      <c r="D25" s="683"/>
      <c r="E25" s="683"/>
      <c r="F25" s="683"/>
      <c r="G25" s="683"/>
      <c r="H25" s="683"/>
      <c r="I25" s="683"/>
      <c r="J25" s="683"/>
      <c r="K25" s="683"/>
      <c r="L25" s="683"/>
      <c r="M25" s="683"/>
      <c r="N25" s="683"/>
      <c r="O25" s="683"/>
      <c r="P25" s="673"/>
      <c r="Q25" s="673"/>
    </row>
    <row r="26" spans="1:20" ht="30.75" customHeight="1" thickBot="1" x14ac:dyDescent="0.35">
      <c r="A26" s="686"/>
      <c r="B26" s="683"/>
      <c r="C26" s="719" t="s">
        <v>382</v>
      </c>
      <c r="D26" s="682">
        <f t="shared" ref="D26:O26" si="4">D6</f>
        <v>1</v>
      </c>
      <c r="E26" s="682">
        <f t="shared" si="4"/>
        <v>2</v>
      </c>
      <c r="F26" s="682">
        <f t="shared" si="4"/>
        <v>3</v>
      </c>
      <c r="G26" s="682">
        <f t="shared" si="4"/>
        <v>4</v>
      </c>
      <c r="H26" s="682">
        <f t="shared" si="4"/>
        <v>5</v>
      </c>
      <c r="I26" s="682">
        <f t="shared" si="4"/>
        <v>6</v>
      </c>
      <c r="J26" s="682">
        <f t="shared" si="4"/>
        <v>7</v>
      </c>
      <c r="K26" s="682">
        <f t="shared" si="4"/>
        <v>8</v>
      </c>
      <c r="L26" s="682">
        <f t="shared" si="4"/>
        <v>9</v>
      </c>
      <c r="M26" s="682">
        <f t="shared" si="4"/>
        <v>10</v>
      </c>
      <c r="N26" s="682">
        <f t="shared" si="4"/>
        <v>11</v>
      </c>
      <c r="O26" s="682">
        <f t="shared" si="4"/>
        <v>12</v>
      </c>
      <c r="P26" s="719" t="s">
        <v>91</v>
      </c>
      <c r="Q26" s="732" t="s">
        <v>401</v>
      </c>
    </row>
    <row r="27" spans="1:20" ht="12.75" x14ac:dyDescent="0.2">
      <c r="A27" s="1303" t="s">
        <v>461</v>
      </c>
      <c r="B27" s="1304"/>
      <c r="C27" s="1304"/>
      <c r="D27" s="669">
        <f t="shared" ref="D27:O27" si="5">IF(D26&lt;=$D$15,D28,0)</f>
        <v>0</v>
      </c>
      <c r="E27" s="669">
        <f t="shared" si="5"/>
        <v>0</v>
      </c>
      <c r="F27" s="669">
        <f t="shared" si="5"/>
        <v>0</v>
      </c>
      <c r="G27" s="669">
        <f t="shared" si="5"/>
        <v>0</v>
      </c>
      <c r="H27" s="669">
        <f t="shared" si="5"/>
        <v>0</v>
      </c>
      <c r="I27" s="669">
        <f t="shared" si="5"/>
        <v>0</v>
      </c>
      <c r="J27" s="669">
        <f t="shared" si="5"/>
        <v>0</v>
      </c>
      <c r="K27" s="669">
        <f t="shared" si="5"/>
        <v>0</v>
      </c>
      <c r="L27" s="669">
        <f t="shared" si="5"/>
        <v>0</v>
      </c>
      <c r="M27" s="669">
        <f t="shared" si="5"/>
        <v>0</v>
      </c>
      <c r="N27" s="669">
        <f t="shared" si="5"/>
        <v>0</v>
      </c>
      <c r="O27" s="669">
        <f t="shared" si="5"/>
        <v>0</v>
      </c>
      <c r="P27" s="708">
        <f>SUM(D27:O27)</f>
        <v>0</v>
      </c>
      <c r="Q27" s="715" t="e">
        <f>P27/$D$15</f>
        <v>#DIV/0!</v>
      </c>
      <c r="R27" s="678" t="s">
        <v>461</v>
      </c>
      <c r="S27" s="748"/>
      <c r="T27" s="748"/>
    </row>
    <row r="28" spans="1:20" ht="13.5" thickBot="1" x14ac:dyDescent="0.25">
      <c r="A28" s="1305" t="s">
        <v>461</v>
      </c>
      <c r="B28" s="1306"/>
      <c r="C28" s="1306"/>
      <c r="D28" s="704">
        <f>$A$22</f>
        <v>0</v>
      </c>
      <c r="E28" s="704">
        <f t="shared" ref="E28:O28" si="6">$A$22</f>
        <v>0</v>
      </c>
      <c r="F28" s="704">
        <f t="shared" si="6"/>
        <v>0</v>
      </c>
      <c r="G28" s="704">
        <f t="shared" si="6"/>
        <v>0</v>
      </c>
      <c r="H28" s="704">
        <f t="shared" si="6"/>
        <v>0</v>
      </c>
      <c r="I28" s="704">
        <f t="shared" si="6"/>
        <v>0</v>
      </c>
      <c r="J28" s="704">
        <f t="shared" si="6"/>
        <v>0</v>
      </c>
      <c r="K28" s="704">
        <f t="shared" si="6"/>
        <v>0</v>
      </c>
      <c r="L28" s="704">
        <f t="shared" si="6"/>
        <v>0</v>
      </c>
      <c r="M28" s="704">
        <f t="shared" si="6"/>
        <v>0</v>
      </c>
      <c r="N28" s="704">
        <f t="shared" si="6"/>
        <v>0</v>
      </c>
      <c r="O28" s="704">
        <f t="shared" si="6"/>
        <v>0</v>
      </c>
      <c r="P28" s="709"/>
      <c r="Q28" s="716"/>
      <c r="R28" s="734"/>
      <c r="S28" s="749"/>
      <c r="T28" s="749"/>
    </row>
    <row r="29" spans="1:20" ht="12.75" x14ac:dyDescent="0.2">
      <c r="A29" s="1303" t="s">
        <v>463</v>
      </c>
      <c r="B29" s="1304"/>
      <c r="C29" s="1304"/>
      <c r="D29" s="668">
        <f t="shared" ref="D29:O29" si="7">IF(D26&lt;=$D$15,D30+D31,0)</f>
        <v>0</v>
      </c>
      <c r="E29" s="668">
        <f t="shared" si="7"/>
        <v>0</v>
      </c>
      <c r="F29" s="668">
        <f t="shared" si="7"/>
        <v>0</v>
      </c>
      <c r="G29" s="668">
        <f t="shared" si="7"/>
        <v>0</v>
      </c>
      <c r="H29" s="668">
        <f t="shared" si="7"/>
        <v>0</v>
      </c>
      <c r="I29" s="668">
        <f t="shared" si="7"/>
        <v>0</v>
      </c>
      <c r="J29" s="668">
        <f t="shared" si="7"/>
        <v>0</v>
      </c>
      <c r="K29" s="668">
        <f t="shared" si="7"/>
        <v>0</v>
      </c>
      <c r="L29" s="668">
        <f t="shared" si="7"/>
        <v>0</v>
      </c>
      <c r="M29" s="668">
        <f t="shared" si="7"/>
        <v>0</v>
      </c>
      <c r="N29" s="668">
        <f t="shared" si="7"/>
        <v>0</v>
      </c>
      <c r="O29" s="668">
        <f t="shared" si="7"/>
        <v>0</v>
      </c>
      <c r="P29" s="705">
        <f>SUM(D29:O29)</f>
        <v>0</v>
      </c>
      <c r="Q29" s="712" t="e">
        <f>P29/$D$15</f>
        <v>#DIV/0!</v>
      </c>
      <c r="R29" s="678" t="s">
        <v>462</v>
      </c>
      <c r="S29" s="749"/>
      <c r="T29" s="749"/>
    </row>
    <row r="30" spans="1:20" ht="12.75" x14ac:dyDescent="0.2">
      <c r="A30" s="1305" t="s">
        <v>464</v>
      </c>
      <c r="B30" s="1306"/>
      <c r="C30" s="1306"/>
      <c r="D30" s="702">
        <f>$B$22</f>
        <v>0</v>
      </c>
      <c r="E30" s="702">
        <f t="shared" ref="E30:O30" si="8">$B$22</f>
        <v>0</v>
      </c>
      <c r="F30" s="702">
        <f t="shared" si="8"/>
        <v>0</v>
      </c>
      <c r="G30" s="702">
        <f t="shared" si="8"/>
        <v>0</v>
      </c>
      <c r="H30" s="702">
        <f t="shared" si="8"/>
        <v>0</v>
      </c>
      <c r="I30" s="702">
        <f t="shared" si="8"/>
        <v>0</v>
      </c>
      <c r="J30" s="702">
        <f t="shared" si="8"/>
        <v>0</v>
      </c>
      <c r="K30" s="702">
        <f t="shared" si="8"/>
        <v>0</v>
      </c>
      <c r="L30" s="702">
        <f t="shared" si="8"/>
        <v>0</v>
      </c>
      <c r="M30" s="702">
        <f t="shared" si="8"/>
        <v>0</v>
      </c>
      <c r="N30" s="702">
        <f t="shared" si="8"/>
        <v>0</v>
      </c>
      <c r="O30" s="702">
        <f t="shared" si="8"/>
        <v>0</v>
      </c>
      <c r="P30" s="706"/>
      <c r="Q30" s="713"/>
      <c r="R30" s="734"/>
      <c r="S30" s="749"/>
      <c r="T30" s="749"/>
    </row>
    <row r="31" spans="1:20" ht="13.5" thickBot="1" x14ac:dyDescent="0.25">
      <c r="A31" s="1297" t="s">
        <v>465</v>
      </c>
      <c r="B31" s="1313"/>
      <c r="C31" s="1313"/>
      <c r="D31" s="703">
        <f>D$38+D$39</f>
        <v>0</v>
      </c>
      <c r="E31" s="703">
        <f t="shared" ref="E31:N31" si="9">E$38+E$39</f>
        <v>0</v>
      </c>
      <c r="F31" s="703">
        <f t="shared" si="9"/>
        <v>0</v>
      </c>
      <c r="G31" s="703">
        <f t="shared" si="9"/>
        <v>0</v>
      </c>
      <c r="H31" s="703">
        <f t="shared" si="9"/>
        <v>0</v>
      </c>
      <c r="I31" s="703">
        <f t="shared" si="9"/>
        <v>0</v>
      </c>
      <c r="J31" s="703">
        <f t="shared" si="9"/>
        <v>0</v>
      </c>
      <c r="K31" s="703">
        <f t="shared" si="9"/>
        <v>0</v>
      </c>
      <c r="L31" s="703">
        <f t="shared" si="9"/>
        <v>0</v>
      </c>
      <c r="M31" s="703">
        <f t="shared" si="9"/>
        <v>0</v>
      </c>
      <c r="N31" s="703">
        <f t="shared" si="9"/>
        <v>0</v>
      </c>
      <c r="O31" s="703">
        <f>O$38+O$39</f>
        <v>0</v>
      </c>
      <c r="P31" s="707"/>
      <c r="Q31" s="714"/>
      <c r="R31" s="928"/>
      <c r="S31" s="749"/>
      <c r="T31" s="749"/>
    </row>
    <row r="32" spans="1:20" ht="13.5" thickBot="1" x14ac:dyDescent="0.25">
      <c r="A32" s="1309" t="s">
        <v>383</v>
      </c>
      <c r="B32" s="1310"/>
      <c r="C32" s="1310"/>
      <c r="D32" s="671">
        <f t="shared" ref="D32:O32" si="10">IF(D26&lt;=$D$15,$C$22,0)</f>
        <v>0</v>
      </c>
      <c r="E32" s="671">
        <f t="shared" si="10"/>
        <v>0</v>
      </c>
      <c r="F32" s="671">
        <f t="shared" si="10"/>
        <v>0</v>
      </c>
      <c r="G32" s="671">
        <f t="shared" si="10"/>
        <v>0</v>
      </c>
      <c r="H32" s="671">
        <f t="shared" si="10"/>
        <v>0</v>
      </c>
      <c r="I32" s="671">
        <f t="shared" si="10"/>
        <v>0</v>
      </c>
      <c r="J32" s="671">
        <f t="shared" si="10"/>
        <v>0</v>
      </c>
      <c r="K32" s="671">
        <f t="shared" si="10"/>
        <v>0</v>
      </c>
      <c r="L32" s="671">
        <f t="shared" si="10"/>
        <v>0</v>
      </c>
      <c r="M32" s="671">
        <f t="shared" si="10"/>
        <v>0</v>
      </c>
      <c r="N32" s="671">
        <f t="shared" si="10"/>
        <v>0</v>
      </c>
      <c r="O32" s="671">
        <f t="shared" si="10"/>
        <v>0</v>
      </c>
      <c r="P32" s="710">
        <f>SUM(D32:O32)</f>
        <v>0</v>
      </c>
      <c r="Q32" s="717" t="e">
        <f>P32/$D$15</f>
        <v>#DIV/0!</v>
      </c>
      <c r="R32" s="678" t="s">
        <v>383</v>
      </c>
      <c r="S32" s="748"/>
      <c r="T32" s="748"/>
    </row>
    <row r="33" spans="1:20" ht="12.75" x14ac:dyDescent="0.2">
      <c r="A33" s="1303" t="s">
        <v>466</v>
      </c>
      <c r="B33" s="1304"/>
      <c r="C33" s="1304"/>
      <c r="D33" s="668">
        <f>IF(D26&lt;=$D$15,D34,0)</f>
        <v>0</v>
      </c>
      <c r="E33" s="668">
        <f t="shared" ref="E33:O33" si="11">IF(E26&lt;=$D$15,E34,0)</f>
        <v>0</v>
      </c>
      <c r="F33" s="668">
        <f t="shared" si="11"/>
        <v>0</v>
      </c>
      <c r="G33" s="668">
        <f t="shared" si="11"/>
        <v>0</v>
      </c>
      <c r="H33" s="668">
        <f t="shared" si="11"/>
        <v>0</v>
      </c>
      <c r="I33" s="668">
        <f t="shared" si="11"/>
        <v>0</v>
      </c>
      <c r="J33" s="668">
        <f t="shared" si="11"/>
        <v>0</v>
      </c>
      <c r="K33" s="668">
        <f t="shared" si="11"/>
        <v>0</v>
      </c>
      <c r="L33" s="668">
        <f t="shared" si="11"/>
        <v>0</v>
      </c>
      <c r="M33" s="668">
        <f t="shared" si="11"/>
        <v>0</v>
      </c>
      <c r="N33" s="668">
        <f t="shared" si="11"/>
        <v>0</v>
      </c>
      <c r="O33" s="668">
        <f t="shared" si="11"/>
        <v>0</v>
      </c>
      <c r="P33" s="705">
        <f>SUM(D33:O33)</f>
        <v>0</v>
      </c>
      <c r="Q33" s="712" t="e">
        <f>P33/$D$15</f>
        <v>#DIV/0!</v>
      </c>
      <c r="R33" s="678" t="s">
        <v>384</v>
      </c>
      <c r="S33" s="748"/>
      <c r="T33" s="748"/>
    </row>
    <row r="34" spans="1:20" ht="14.25" thickBot="1" x14ac:dyDescent="0.3">
      <c r="A34" s="1297" t="s">
        <v>386</v>
      </c>
      <c r="B34" s="1298"/>
      <c r="C34" s="1298"/>
      <c r="D34" s="912">
        <v>0</v>
      </c>
      <c r="E34" s="912">
        <v>0</v>
      </c>
      <c r="F34" s="912">
        <v>0</v>
      </c>
      <c r="G34" s="912">
        <v>0</v>
      </c>
      <c r="H34" s="912">
        <v>0</v>
      </c>
      <c r="I34" s="912">
        <v>0</v>
      </c>
      <c r="J34" s="912">
        <v>0</v>
      </c>
      <c r="K34" s="912">
        <v>0</v>
      </c>
      <c r="L34" s="912">
        <v>0</v>
      </c>
      <c r="M34" s="912">
        <v>0</v>
      </c>
      <c r="N34" s="912">
        <v>0</v>
      </c>
      <c r="O34" s="912">
        <v>0</v>
      </c>
      <c r="P34" s="711"/>
      <c r="Q34" s="718" t="e">
        <f>AVERAGEIF(D34:O34,"&lt;&gt;0")</f>
        <v>#DIV/0!</v>
      </c>
      <c r="R34" s="734"/>
      <c r="S34" s="735"/>
      <c r="T34" s="735"/>
    </row>
    <row r="35" spans="1:20" x14ac:dyDescent="0.2">
      <c r="A35" s="673"/>
      <c r="B35" s="683"/>
      <c r="C35" s="683"/>
      <c r="D35" s="989"/>
      <c r="E35" s="989"/>
      <c r="F35" s="989"/>
      <c r="G35" s="989"/>
      <c r="H35" s="989"/>
      <c r="I35" s="989"/>
      <c r="J35" s="989"/>
      <c r="K35" s="989"/>
      <c r="L35" s="989"/>
      <c r="M35" s="989"/>
      <c r="N35" s="989"/>
      <c r="O35" s="990" t="s">
        <v>225</v>
      </c>
      <c r="P35" s="991">
        <f>SUM(P27:P34)</f>
        <v>0</v>
      </c>
      <c r="Q35" s="991" t="e">
        <f>SUM(Q27:Q34)</f>
        <v>#DIV/0!</v>
      </c>
    </row>
    <row r="36" spans="1:20" ht="15" x14ac:dyDescent="0.2">
      <c r="A36" s="687"/>
      <c r="B36" s="673"/>
      <c r="C36" s="673"/>
      <c r="D36" s="673"/>
      <c r="E36" s="673"/>
      <c r="F36" s="673"/>
      <c r="G36" s="673"/>
      <c r="H36" s="673"/>
      <c r="I36" s="673"/>
      <c r="J36" s="673"/>
      <c r="K36" s="673"/>
      <c r="L36" s="673"/>
      <c r="M36" s="673"/>
      <c r="N36" s="673"/>
      <c r="O36" s="673"/>
      <c r="P36" s="673"/>
      <c r="Q36" s="673"/>
    </row>
    <row r="37" spans="1:20" ht="16.5" thickBot="1" x14ac:dyDescent="0.3">
      <c r="A37" s="992" t="s">
        <v>450</v>
      </c>
      <c r="B37" s="993"/>
      <c r="C37" s="993"/>
      <c r="D37" s="994"/>
      <c r="E37" s="994"/>
      <c r="F37" s="994"/>
      <c r="G37" s="994"/>
      <c r="H37" s="994"/>
      <c r="I37" s="994"/>
      <c r="J37" s="994"/>
      <c r="K37" s="994"/>
      <c r="L37" s="994"/>
      <c r="M37" s="994"/>
      <c r="N37" s="994"/>
      <c r="O37" s="994"/>
      <c r="P37" s="673"/>
      <c r="Q37" s="673"/>
    </row>
    <row r="38" spans="1:20" x14ac:dyDescent="0.2">
      <c r="A38" s="905" t="s">
        <v>443</v>
      </c>
      <c r="B38" s="803"/>
      <c r="C38" s="803"/>
      <c r="D38" s="995">
        <f>Einsparung!$O$43*Einsparung!$O$45</f>
        <v>0</v>
      </c>
      <c r="E38" s="995">
        <f>Einsparung!$O$43*Einsparung!$O$45</f>
        <v>0</v>
      </c>
      <c r="F38" s="995">
        <f>Einsparung!$O$43*Einsparung!$O$45</f>
        <v>0</v>
      </c>
      <c r="G38" s="995">
        <f>Einsparung!$O$43*Einsparung!$O$45</f>
        <v>0</v>
      </c>
      <c r="H38" s="995">
        <f>Einsparung!$O$43*Einsparung!$O$45</f>
        <v>0</v>
      </c>
      <c r="I38" s="995">
        <f>Einsparung!$O$43*Einsparung!$O$45</f>
        <v>0</v>
      </c>
      <c r="J38" s="995">
        <f>Einsparung!$O$43*Einsparung!$O$45</f>
        <v>0</v>
      </c>
      <c r="K38" s="995">
        <f>Einsparung!$O$43*Einsparung!$O$45</f>
        <v>0</v>
      </c>
      <c r="L38" s="995">
        <f>Einsparung!$O$43*Einsparung!$O$45</f>
        <v>0</v>
      </c>
      <c r="M38" s="995">
        <f>Einsparung!$O$43*Einsparung!$O$45</f>
        <v>0</v>
      </c>
      <c r="N38" s="996">
        <f>Einsparung!$O$43*Einsparung!$O$45</f>
        <v>0</v>
      </c>
      <c r="O38" s="997">
        <f>Einsparung!$O$43*Einsparung!$O$45</f>
        <v>0</v>
      </c>
      <c r="P38" s="673"/>
      <c r="Q38" s="673"/>
    </row>
    <row r="39" spans="1:20" ht="12.75" thickBot="1" x14ac:dyDescent="0.25">
      <c r="A39" s="900" t="s">
        <v>440</v>
      </c>
      <c r="B39" s="796"/>
      <c r="C39" s="796"/>
      <c r="D39" s="998">
        <f>Einsparung!$O$44*Einsparung!$O$46</f>
        <v>0</v>
      </c>
      <c r="E39" s="998">
        <f>Einsparung!$O$44*Einsparung!$O$46</f>
        <v>0</v>
      </c>
      <c r="F39" s="998">
        <f>Einsparung!$O$44*Einsparung!$O$46</f>
        <v>0</v>
      </c>
      <c r="G39" s="998">
        <f>Einsparung!$O$44*Einsparung!$O$46</f>
        <v>0</v>
      </c>
      <c r="H39" s="998">
        <f>Einsparung!$O$44*Einsparung!$O$46</f>
        <v>0</v>
      </c>
      <c r="I39" s="998">
        <f>Einsparung!$O$44*Einsparung!$O$46</f>
        <v>0</v>
      </c>
      <c r="J39" s="998">
        <f>Einsparung!$O$44*Einsparung!$O$46</f>
        <v>0</v>
      </c>
      <c r="K39" s="998">
        <f>Einsparung!$O$44*Einsparung!$O$46</f>
        <v>0</v>
      </c>
      <c r="L39" s="998">
        <f>Einsparung!$O$44*Einsparung!$O$46</f>
        <v>0</v>
      </c>
      <c r="M39" s="998">
        <f>Einsparung!$O$44*Einsparung!$O$46</f>
        <v>0</v>
      </c>
      <c r="N39" s="999">
        <f>Einsparung!$O$44*Einsparung!$O$46</f>
        <v>0</v>
      </c>
      <c r="O39" s="1000">
        <f>Einsparung!$O$44*Einsparung!$O$46</f>
        <v>0</v>
      </c>
      <c r="P39" s="673"/>
      <c r="Q39" s="673"/>
    </row>
    <row r="40" spans="1:20" ht="15" x14ac:dyDescent="0.2">
      <c r="A40" s="687"/>
      <c r="B40" s="673"/>
      <c r="C40" s="673"/>
      <c r="D40" s="795"/>
      <c r="E40" s="673"/>
      <c r="F40" s="673"/>
      <c r="G40" s="673"/>
      <c r="H40" s="673"/>
      <c r="I40" s="673"/>
      <c r="J40" s="673"/>
      <c r="K40" s="673"/>
      <c r="L40" s="673"/>
      <c r="M40" s="673"/>
      <c r="N40" s="673"/>
      <c r="O40" s="673"/>
      <c r="P40" s="673"/>
      <c r="Q40" s="673"/>
    </row>
    <row r="41" spans="1:20" ht="12.75" thickBot="1" x14ac:dyDescent="0.25">
      <c r="A41" s="673"/>
      <c r="B41" s="673"/>
      <c r="C41" s="673"/>
      <c r="D41" s="673"/>
      <c r="E41" s="673"/>
      <c r="F41" s="673"/>
      <c r="G41" s="673"/>
      <c r="H41" s="673"/>
      <c r="I41" s="673"/>
      <c r="J41" s="673"/>
      <c r="K41" s="673"/>
      <c r="L41" s="673"/>
      <c r="M41" s="673"/>
      <c r="N41" s="673"/>
      <c r="O41" s="673"/>
      <c r="P41" s="673"/>
      <c r="Q41" s="673"/>
    </row>
    <row r="42" spans="1:20" x14ac:dyDescent="0.2">
      <c r="A42" s="79" t="s">
        <v>360</v>
      </c>
      <c r="B42" s="836"/>
      <c r="C42" s="673"/>
      <c r="D42" s="673"/>
      <c r="E42" s="673"/>
      <c r="F42" s="673"/>
      <c r="G42" s="673"/>
      <c r="H42" s="673"/>
      <c r="I42" s="673"/>
      <c r="J42" s="673"/>
      <c r="K42" s="673"/>
      <c r="L42" s="673"/>
      <c r="M42" s="673"/>
      <c r="N42" s="673"/>
      <c r="O42" s="673"/>
      <c r="P42" s="673"/>
      <c r="Q42" s="673"/>
    </row>
    <row r="43" spans="1:20" x14ac:dyDescent="0.2">
      <c r="A43" s="48" t="s">
        <v>328</v>
      </c>
      <c r="B43" s="86"/>
      <c r="C43" s="673"/>
      <c r="D43" s="673"/>
      <c r="E43" s="673"/>
      <c r="F43" s="673"/>
      <c r="G43" s="673"/>
      <c r="H43" s="673"/>
      <c r="I43" s="673"/>
      <c r="J43" s="673"/>
      <c r="K43" s="673"/>
      <c r="L43" s="673"/>
      <c r="M43" s="673"/>
      <c r="N43" s="673"/>
      <c r="O43" s="673"/>
      <c r="P43" s="673"/>
      <c r="Q43" s="673"/>
    </row>
    <row r="44" spans="1:20" ht="24" x14ac:dyDescent="0.2">
      <c r="A44" s="43" t="s">
        <v>435</v>
      </c>
      <c r="B44" s="804"/>
      <c r="C44" s="673"/>
      <c r="D44" s="673"/>
      <c r="E44" s="673"/>
      <c r="F44" s="673"/>
      <c r="G44" s="673"/>
      <c r="H44" s="673"/>
      <c r="I44" s="673"/>
      <c r="J44" s="673"/>
      <c r="K44" s="673"/>
      <c r="L44" s="673"/>
      <c r="M44" s="673"/>
      <c r="N44" s="673"/>
      <c r="O44" s="673"/>
      <c r="P44" s="673"/>
      <c r="Q44" s="673"/>
    </row>
    <row r="45" spans="1:20" ht="12.75" thickBot="1" x14ac:dyDescent="0.25">
      <c r="A45" s="61" t="s">
        <v>325</v>
      </c>
      <c r="B45" s="88"/>
      <c r="C45" s="673"/>
      <c r="D45" s="673"/>
      <c r="E45" s="673"/>
      <c r="F45" s="673"/>
      <c r="G45" s="673"/>
      <c r="H45" s="673"/>
      <c r="I45" s="673"/>
      <c r="J45" s="673"/>
      <c r="K45" s="673"/>
      <c r="L45" s="673"/>
      <c r="M45" s="673"/>
      <c r="N45" s="673"/>
      <c r="O45" s="673"/>
      <c r="P45" s="673"/>
      <c r="Q45" s="673"/>
    </row>
    <row r="48" spans="1:20" x14ac:dyDescent="0.2">
      <c r="B48" s="913"/>
    </row>
    <row r="49" spans="2:17" x14ac:dyDescent="0.2">
      <c r="B49" s="913"/>
    </row>
    <row r="50" spans="2:17" x14ac:dyDescent="0.2">
      <c r="B50" s="913"/>
    </row>
    <row r="51" spans="2:17" x14ac:dyDescent="0.2">
      <c r="B51" s="913"/>
    </row>
    <row r="53" spans="2:17" x14ac:dyDescent="0.2">
      <c r="B53" s="1301"/>
      <c r="C53" s="1301"/>
      <c r="D53" s="1301"/>
      <c r="E53" s="1301"/>
      <c r="F53" s="1301"/>
      <c r="G53" s="1301"/>
      <c r="H53" s="1301"/>
      <c r="I53" s="1301"/>
      <c r="J53" s="1301"/>
      <c r="K53" s="1301"/>
      <c r="L53" s="1301"/>
      <c r="M53" s="1301"/>
      <c r="N53" s="1301"/>
      <c r="O53" s="1301"/>
      <c r="P53" s="1301"/>
      <c r="Q53" s="1301"/>
    </row>
    <row r="55" spans="2:17" ht="72" customHeight="1" x14ac:dyDescent="0.2">
      <c r="B55" s="1302"/>
      <c r="C55" s="1302"/>
      <c r="D55" s="1302"/>
      <c r="E55" s="1302"/>
      <c r="F55" s="1302"/>
      <c r="G55" s="1302"/>
      <c r="H55" s="1302"/>
      <c r="I55" s="1302"/>
      <c r="J55" s="1302"/>
      <c r="K55" s="1302"/>
      <c r="L55" s="1302"/>
      <c r="M55" s="1302"/>
      <c r="N55" s="1302"/>
      <c r="O55" s="1302"/>
      <c r="P55" s="1302"/>
      <c r="Q55" s="1302"/>
    </row>
    <row r="57" spans="2:17" ht="76.5" customHeight="1" x14ac:dyDescent="0.2">
      <c r="B57" s="1302"/>
      <c r="C57" s="1301"/>
      <c r="D57" s="1301"/>
      <c r="E57" s="1301"/>
      <c r="F57" s="1301"/>
      <c r="G57" s="1301"/>
      <c r="H57" s="1301"/>
      <c r="I57" s="1301"/>
      <c r="J57" s="1301"/>
      <c r="K57" s="1301"/>
      <c r="L57" s="1301"/>
      <c r="M57" s="1301"/>
      <c r="N57" s="1301"/>
      <c r="O57" s="1301"/>
      <c r="P57" s="1301"/>
      <c r="Q57" s="1301"/>
    </row>
    <row r="59" spans="2:17" ht="93" customHeight="1" x14ac:dyDescent="0.2">
      <c r="B59" s="1302"/>
      <c r="C59" s="1302"/>
      <c r="D59" s="1302"/>
      <c r="E59" s="1302"/>
      <c r="F59" s="1302"/>
      <c r="G59" s="1302"/>
      <c r="H59" s="1302"/>
      <c r="I59" s="1302"/>
      <c r="J59" s="1302"/>
      <c r="K59" s="1302"/>
      <c r="L59" s="1302"/>
      <c r="M59" s="1302"/>
      <c r="N59" s="1302"/>
      <c r="O59" s="1302"/>
      <c r="P59" s="1302"/>
      <c r="Q59" s="1302"/>
    </row>
    <row r="61" spans="2:17" ht="123" customHeight="1" x14ac:dyDescent="0.2">
      <c r="B61" s="1302"/>
      <c r="C61" s="1302"/>
      <c r="D61" s="1302"/>
      <c r="E61" s="1302"/>
      <c r="F61" s="1302"/>
      <c r="G61" s="1302"/>
      <c r="H61" s="1302"/>
      <c r="I61" s="1302"/>
      <c r="J61" s="1302"/>
      <c r="K61" s="1302"/>
      <c r="L61" s="1302"/>
      <c r="M61" s="1302"/>
      <c r="N61" s="1302"/>
      <c r="O61" s="1302"/>
      <c r="P61" s="1302"/>
      <c r="Q61" s="1302"/>
    </row>
    <row r="62" spans="2:17" ht="12.75" x14ac:dyDescent="0.2">
      <c r="B62" s="801"/>
    </row>
    <row r="63" spans="2:17" ht="78" customHeight="1" x14ac:dyDescent="0.2">
      <c r="B63" s="1299"/>
      <c r="C63" s="1300"/>
      <c r="D63" s="1300"/>
      <c r="E63" s="1300"/>
      <c r="F63" s="1300"/>
      <c r="G63" s="1300"/>
      <c r="H63" s="1300"/>
      <c r="I63" s="1300"/>
      <c r="J63" s="1300"/>
      <c r="K63" s="1300"/>
      <c r="L63" s="1300"/>
      <c r="M63" s="1300"/>
      <c r="N63" s="1300"/>
      <c r="O63" s="1300"/>
      <c r="P63" s="1300"/>
      <c r="Q63" s="1300"/>
    </row>
    <row r="64" spans="2:17" ht="12.75" x14ac:dyDescent="0.2">
      <c r="B64" s="800"/>
    </row>
    <row r="65" spans="2:2" ht="12.75" x14ac:dyDescent="0.2">
      <c r="B65" s="801"/>
    </row>
    <row r="66" spans="2:2" ht="12.75" x14ac:dyDescent="0.2">
      <c r="B66" s="800"/>
    </row>
    <row r="67" spans="2:2" ht="12.75" x14ac:dyDescent="0.2">
      <c r="B67" s="801"/>
    </row>
    <row r="68" spans="2:2" ht="12.75" x14ac:dyDescent="0.2">
      <c r="B68" s="800"/>
    </row>
    <row r="69" spans="2:2" ht="12.75" x14ac:dyDescent="0.2">
      <c r="B69" s="800"/>
    </row>
  </sheetData>
  <sheetProtection algorithmName="SHA-512" hashValue="/IbXeOt6HeOoCs77eRjBePGC+okEDx44xFL9QR++NKdQ1u0aJUtOJ/9xnb0ZWGoQGF3P/teveq716hr1uCQycw==" saltValue="REyTfwDJOcC5xm9BAD1nCg==" spinCount="100000" sheet="1" formatCells="0" formatColumns="0" formatRows="0"/>
  <mergeCells count="21">
    <mergeCell ref="A33:C33"/>
    <mergeCell ref="A27:C27"/>
    <mergeCell ref="A28:C28"/>
    <mergeCell ref="A3:D3"/>
    <mergeCell ref="A7:C7"/>
    <mergeCell ref="A32:C32"/>
    <mergeCell ref="A8:C8"/>
    <mergeCell ref="A31:C31"/>
    <mergeCell ref="A9:C9"/>
    <mergeCell ref="A11:C11"/>
    <mergeCell ref="A15:C15"/>
    <mergeCell ref="A29:C29"/>
    <mergeCell ref="A30:C30"/>
    <mergeCell ref="A16:C16"/>
    <mergeCell ref="A34:C34"/>
    <mergeCell ref="B63:Q63"/>
    <mergeCell ref="B53:Q53"/>
    <mergeCell ref="B55:Q55"/>
    <mergeCell ref="B57:Q57"/>
    <mergeCell ref="B59:Q59"/>
    <mergeCell ref="B61:Q61"/>
  </mergeCells>
  <conditionalFormatting sqref="D11:O11">
    <cfRule type="cellIs" dxfId="2" priority="1" operator="between">
      <formula>0.705</formula>
      <formula>1.5</formula>
    </cfRule>
  </conditionalFormatting>
  <conditionalFormatting sqref="P11:Q11">
    <cfRule type="cellIs" dxfId="1" priority="2" operator="between">
      <formula>0</formula>
      <formula>0.7</formula>
    </cfRule>
  </conditionalFormatting>
  <pageMargins left="0.38" right="0.28999999999999998" top="0.78740157480314965" bottom="0.59055118110236227" header="0.39370078740157483" footer="0.39370078740157483"/>
  <pageSetup paperSize="8" scale="77" orientation="landscape" r:id="rId1"/>
  <headerFooter alignWithMargins="0">
    <oddFooter>&amp;L&amp;"Arial,Standard"&amp;7Seite &amp;P von &amp;N&amp;R&amp;"Arial,Standard"&amp;7Leitfaden Contracting der Bayerischen Staatlichen Hochbauverwaltung, Stand: Oktober/2025</odd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tabColor indexed="41"/>
    <pageSetUpPr fitToPage="1"/>
  </sheetPr>
  <dimension ref="A1:I56"/>
  <sheetViews>
    <sheetView showZeros="0" view="pageBreakPreview" zoomScale="75" zoomScaleNormal="70" zoomScaleSheetLayoutView="75" workbookViewId="0">
      <selection activeCell="A44" sqref="A44"/>
    </sheetView>
  </sheetViews>
  <sheetFormatPr baseColWidth="10" defaultColWidth="12" defaultRowHeight="12.75" x14ac:dyDescent="0.2"/>
  <cols>
    <col min="1" max="1" width="9.85546875" style="186" customWidth="1"/>
    <col min="2" max="2" width="24" style="112" customWidth="1"/>
    <col min="3" max="3" width="29.5703125" style="112" customWidth="1"/>
    <col min="4" max="4" width="16.5703125" style="112" customWidth="1"/>
    <col min="5" max="5" width="20.5703125" style="112" customWidth="1"/>
    <col min="6" max="6" width="11.85546875" style="112" customWidth="1"/>
    <col min="7" max="7" width="23.85546875" style="112" customWidth="1"/>
    <col min="8" max="16384" width="12" style="96"/>
  </cols>
  <sheetData>
    <row r="1" spans="1:9" ht="20.100000000000001" customHeight="1" x14ac:dyDescent="0.2">
      <c r="A1" s="9" t="s">
        <v>361</v>
      </c>
      <c r="B1" s="93"/>
      <c r="C1" s="93"/>
      <c r="D1" s="93"/>
      <c r="E1" s="93"/>
      <c r="F1" s="93"/>
      <c r="G1" s="93"/>
    </row>
    <row r="2" spans="1:9" ht="20.100000000000001" customHeight="1" x14ac:dyDescent="0.2">
      <c r="A2" s="209"/>
      <c r="B2" s="93"/>
      <c r="C2" s="93"/>
      <c r="D2" s="93"/>
      <c r="E2" s="93"/>
      <c r="F2" s="93"/>
      <c r="G2" s="93"/>
    </row>
    <row r="3" spans="1:9" s="266" customFormat="1" ht="20.100000000000001" customHeight="1" x14ac:dyDescent="0.2">
      <c r="A3" s="643" t="s">
        <v>364</v>
      </c>
      <c r="B3" s="644"/>
      <c r="C3" s="137"/>
      <c r="D3" s="104"/>
      <c r="E3" s="104"/>
      <c r="F3" s="104"/>
      <c r="G3" s="104"/>
    </row>
    <row r="4" spans="1:9" s="266" customFormat="1" ht="15" customHeight="1" thickBot="1" x14ac:dyDescent="0.25">
      <c r="A4" s="1276" t="s">
        <v>375</v>
      </c>
      <c r="B4" s="1276"/>
      <c r="C4" s="137"/>
      <c r="D4" s="104"/>
      <c r="E4" s="104"/>
      <c r="F4" s="104"/>
      <c r="G4" s="104"/>
    </row>
    <row r="5" spans="1:9" s="266" customFormat="1" ht="48.75" customHeight="1" thickBot="1" x14ac:dyDescent="0.25">
      <c r="A5" s="374"/>
      <c r="B5" s="375"/>
      <c r="C5" s="376" t="s">
        <v>246</v>
      </c>
      <c r="D5" s="377" t="s">
        <v>292</v>
      </c>
      <c r="E5" s="377" t="s">
        <v>293</v>
      </c>
      <c r="F5" s="378" t="s">
        <v>247</v>
      </c>
      <c r="G5" s="379" t="s">
        <v>294</v>
      </c>
      <c r="H5" s="112"/>
      <c r="I5" s="112"/>
    </row>
    <row r="6" spans="1:9" s="266" customFormat="1" ht="12.75" customHeight="1" x14ac:dyDescent="0.2">
      <c r="A6" s="1337" t="s">
        <v>236</v>
      </c>
      <c r="B6" s="1328" t="str">
        <f>Einsparung!C10</f>
        <v>Maßnahme 1:</v>
      </c>
      <c r="C6" s="1325">
        <f>Einsparung!D10</f>
        <v>0</v>
      </c>
      <c r="D6" s="467">
        <f>SUM(D7:D8)</f>
        <v>0</v>
      </c>
      <c r="E6" s="1322"/>
      <c r="F6" s="1323"/>
      <c r="G6" s="1324"/>
      <c r="H6" s="112"/>
      <c r="I6" s="112"/>
    </row>
    <row r="7" spans="1:9" s="266" customFormat="1" ht="12.75" customHeight="1" x14ac:dyDescent="0.2">
      <c r="A7" s="1338"/>
      <c r="B7" s="1329"/>
      <c r="C7" s="1326"/>
      <c r="D7" s="428"/>
      <c r="E7" s="428"/>
      <c r="F7" s="429"/>
      <c r="G7" s="430"/>
      <c r="H7" s="112"/>
      <c r="I7" s="112"/>
    </row>
    <row r="8" spans="1:9" s="266" customFormat="1" ht="12.75" customHeight="1" thickBot="1" x14ac:dyDescent="0.25">
      <c r="A8" s="1339"/>
      <c r="B8" s="1330"/>
      <c r="C8" s="1327"/>
      <c r="D8" s="412"/>
      <c r="E8" s="412"/>
      <c r="F8" s="418"/>
      <c r="G8" s="413"/>
      <c r="H8" s="112"/>
      <c r="I8" s="112"/>
    </row>
    <row r="9" spans="1:9" s="266" customFormat="1" ht="12.75" customHeight="1" x14ac:dyDescent="0.2">
      <c r="A9" s="1339"/>
      <c r="B9" s="1328" t="str">
        <f>Einsparung!C11</f>
        <v>Maßnahme 2:</v>
      </c>
      <c r="C9" s="1325">
        <f>Einsparung!D11</f>
        <v>0</v>
      </c>
      <c r="D9" s="467">
        <f>SUM(D10:D11)</f>
        <v>0</v>
      </c>
      <c r="E9" s="1322"/>
      <c r="F9" s="1323"/>
      <c r="G9" s="1324"/>
      <c r="H9" s="112"/>
      <c r="I9" s="112"/>
    </row>
    <row r="10" spans="1:9" s="266" customFormat="1" ht="12.75" customHeight="1" x14ac:dyDescent="0.2">
      <c r="A10" s="1339"/>
      <c r="B10" s="1329"/>
      <c r="C10" s="1326"/>
      <c r="D10" s="428"/>
      <c r="E10" s="428"/>
      <c r="F10" s="429"/>
      <c r="G10" s="430"/>
      <c r="H10" s="112"/>
      <c r="I10" s="112"/>
    </row>
    <row r="11" spans="1:9" s="266" customFormat="1" ht="12.75" customHeight="1" thickBot="1" x14ac:dyDescent="0.25">
      <c r="A11" s="1339"/>
      <c r="B11" s="1330"/>
      <c r="C11" s="1327"/>
      <c r="D11" s="412"/>
      <c r="E11" s="412"/>
      <c r="F11" s="418"/>
      <c r="G11" s="413"/>
      <c r="H11" s="112"/>
      <c r="I11" s="112"/>
    </row>
    <row r="12" spans="1:9" s="266" customFormat="1" ht="13.5" customHeight="1" x14ac:dyDescent="0.2">
      <c r="A12" s="1339"/>
      <c r="B12" s="1328" t="str">
        <f>Einsparung!C12</f>
        <v>Maßnahme 3:</v>
      </c>
      <c r="C12" s="1325">
        <f>Einsparung!D12</f>
        <v>0</v>
      </c>
      <c r="D12" s="467">
        <f>SUM(D13:D14)</f>
        <v>0</v>
      </c>
      <c r="E12" s="1322"/>
      <c r="F12" s="1323"/>
      <c r="G12" s="1324"/>
      <c r="H12" s="112"/>
      <c r="I12" s="112"/>
    </row>
    <row r="13" spans="1:9" s="266" customFormat="1" ht="13.5" customHeight="1" x14ac:dyDescent="0.2">
      <c r="A13" s="1339"/>
      <c r="B13" s="1329"/>
      <c r="C13" s="1326"/>
      <c r="D13" s="428"/>
      <c r="E13" s="428"/>
      <c r="F13" s="429"/>
      <c r="G13" s="430"/>
      <c r="H13" s="112"/>
      <c r="I13" s="112"/>
    </row>
    <row r="14" spans="1:9" s="266" customFormat="1" ht="12.75" customHeight="1" thickBot="1" x14ac:dyDescent="0.25">
      <c r="A14" s="1339"/>
      <c r="B14" s="1330"/>
      <c r="C14" s="1327"/>
      <c r="D14" s="412"/>
      <c r="E14" s="412"/>
      <c r="F14" s="418"/>
      <c r="G14" s="413"/>
      <c r="H14" s="112"/>
      <c r="I14" s="112"/>
    </row>
    <row r="15" spans="1:9" s="266" customFormat="1" ht="12.75" customHeight="1" x14ac:dyDescent="0.2">
      <c r="A15" s="1339"/>
      <c r="B15" s="1328" t="str">
        <f>Einsparung!C13</f>
        <v>Maßnahme 4:</v>
      </c>
      <c r="C15" s="1325">
        <f>Einsparung!D13</f>
        <v>0</v>
      </c>
      <c r="D15" s="467">
        <f>SUM(D16:D17)</f>
        <v>0</v>
      </c>
      <c r="E15" s="1322"/>
      <c r="F15" s="1323"/>
      <c r="G15" s="1324"/>
      <c r="H15" s="112"/>
      <c r="I15" s="112"/>
    </row>
    <row r="16" spans="1:9" s="266" customFormat="1" ht="12.75" customHeight="1" x14ac:dyDescent="0.2">
      <c r="A16" s="1339"/>
      <c r="B16" s="1329"/>
      <c r="C16" s="1326"/>
      <c r="D16" s="428"/>
      <c r="E16" s="428"/>
      <c r="F16" s="429"/>
      <c r="G16" s="430"/>
      <c r="H16" s="112"/>
      <c r="I16" s="112"/>
    </row>
    <row r="17" spans="1:9" s="266" customFormat="1" ht="12.75" customHeight="1" thickBot="1" x14ac:dyDescent="0.25">
      <c r="A17" s="1339"/>
      <c r="B17" s="1330"/>
      <c r="C17" s="1327"/>
      <c r="D17" s="412"/>
      <c r="E17" s="412"/>
      <c r="F17" s="418"/>
      <c r="G17" s="413"/>
      <c r="H17" s="112"/>
      <c r="I17" s="112"/>
    </row>
    <row r="18" spans="1:9" s="266" customFormat="1" ht="12.75" customHeight="1" x14ac:dyDescent="0.2">
      <c r="A18" s="1339"/>
      <c r="B18" s="1328" t="str">
        <f>Einsparung!C14</f>
        <v>Maßnahme 5:</v>
      </c>
      <c r="C18" s="1325">
        <f>Einsparung!D14</f>
        <v>0</v>
      </c>
      <c r="D18" s="467">
        <f>SUM(D19:D20)</f>
        <v>0</v>
      </c>
      <c r="E18" s="1322"/>
      <c r="F18" s="1323"/>
      <c r="G18" s="1324"/>
      <c r="H18" s="112"/>
      <c r="I18" s="112"/>
    </row>
    <row r="19" spans="1:9" s="266" customFormat="1" ht="12.75" customHeight="1" x14ac:dyDescent="0.2">
      <c r="A19" s="1339"/>
      <c r="B19" s="1329"/>
      <c r="C19" s="1326"/>
      <c r="D19" s="428"/>
      <c r="E19" s="428"/>
      <c r="F19" s="429"/>
      <c r="G19" s="430"/>
      <c r="H19" s="112"/>
      <c r="I19" s="112"/>
    </row>
    <row r="20" spans="1:9" s="266" customFormat="1" ht="12.75" customHeight="1" thickBot="1" x14ac:dyDescent="0.25">
      <c r="A20" s="1339"/>
      <c r="B20" s="1330"/>
      <c r="C20" s="1327"/>
      <c r="D20" s="412"/>
      <c r="E20" s="412"/>
      <c r="F20" s="418"/>
      <c r="G20" s="413"/>
      <c r="H20" s="112"/>
      <c r="I20" s="112"/>
    </row>
    <row r="21" spans="1:9" s="266" customFormat="1" ht="13.5" customHeight="1" x14ac:dyDescent="0.2">
      <c r="A21" s="1339"/>
      <c r="B21" s="1328" t="str">
        <f>Einsparung!C15</f>
        <v>Maßnahme 6:</v>
      </c>
      <c r="C21" s="1325">
        <f>Einsparung!D15</f>
        <v>0</v>
      </c>
      <c r="D21" s="467">
        <f>SUM(D22:D23)</f>
        <v>0</v>
      </c>
      <c r="E21" s="1322"/>
      <c r="F21" s="1323"/>
      <c r="G21" s="1324"/>
      <c r="H21" s="112"/>
      <c r="I21" s="112"/>
    </row>
    <row r="22" spans="1:9" s="266" customFormat="1" ht="13.5" customHeight="1" x14ac:dyDescent="0.2">
      <c r="A22" s="1339"/>
      <c r="B22" s="1329"/>
      <c r="C22" s="1326"/>
      <c r="D22" s="428"/>
      <c r="E22" s="428"/>
      <c r="F22" s="429"/>
      <c r="G22" s="430"/>
      <c r="H22" s="112"/>
      <c r="I22" s="112"/>
    </row>
    <row r="23" spans="1:9" s="266" customFormat="1" ht="12.75" customHeight="1" thickBot="1" x14ac:dyDescent="0.25">
      <c r="A23" s="1339"/>
      <c r="B23" s="1330"/>
      <c r="C23" s="1327"/>
      <c r="D23" s="412"/>
      <c r="E23" s="412"/>
      <c r="F23" s="418"/>
      <c r="G23" s="413"/>
      <c r="H23" s="112"/>
      <c r="I23" s="112"/>
    </row>
    <row r="24" spans="1:9" s="266" customFormat="1" ht="12.75" customHeight="1" x14ac:dyDescent="0.2">
      <c r="A24" s="1339"/>
      <c r="B24" s="1328" t="str">
        <f>Einsparung!C16</f>
        <v>Maßnahme 7:</v>
      </c>
      <c r="C24" s="1325">
        <f>Einsparung!D16</f>
        <v>0</v>
      </c>
      <c r="D24" s="467">
        <f>SUM(D25:D26)</f>
        <v>0</v>
      </c>
      <c r="E24" s="1322"/>
      <c r="F24" s="1323"/>
      <c r="G24" s="1324"/>
      <c r="H24" s="112"/>
      <c r="I24" s="112"/>
    </row>
    <row r="25" spans="1:9" s="266" customFormat="1" ht="12.75" customHeight="1" x14ac:dyDescent="0.2">
      <c r="A25" s="1339"/>
      <c r="B25" s="1329"/>
      <c r="C25" s="1326"/>
      <c r="D25" s="428"/>
      <c r="E25" s="428"/>
      <c r="F25" s="429"/>
      <c r="G25" s="430"/>
      <c r="H25" s="112"/>
      <c r="I25" s="112"/>
    </row>
    <row r="26" spans="1:9" s="266" customFormat="1" ht="12.75" customHeight="1" thickBot="1" x14ac:dyDescent="0.25">
      <c r="A26" s="1339"/>
      <c r="B26" s="1330"/>
      <c r="C26" s="1327"/>
      <c r="D26" s="412"/>
      <c r="E26" s="412"/>
      <c r="F26" s="418"/>
      <c r="G26" s="413"/>
      <c r="H26" s="112"/>
      <c r="I26" s="112"/>
    </row>
    <row r="27" spans="1:9" s="266" customFormat="1" ht="12.75" customHeight="1" x14ac:dyDescent="0.2">
      <c r="A27" s="1339"/>
      <c r="B27" s="1328" t="str">
        <f>Einsparung!C17</f>
        <v>Maßnahme 8:</v>
      </c>
      <c r="C27" s="1325">
        <f>Einsparung!D17</f>
        <v>0</v>
      </c>
      <c r="D27" s="467">
        <f>SUM(D28:D29)</f>
        <v>0</v>
      </c>
      <c r="E27" s="1322"/>
      <c r="F27" s="1323"/>
      <c r="G27" s="1324"/>
      <c r="H27" s="112"/>
      <c r="I27" s="112"/>
    </row>
    <row r="28" spans="1:9" s="266" customFormat="1" ht="12.75" customHeight="1" x14ac:dyDescent="0.2">
      <c r="A28" s="1339"/>
      <c r="B28" s="1329"/>
      <c r="C28" s="1326"/>
      <c r="D28" s="428"/>
      <c r="E28" s="428"/>
      <c r="F28" s="429"/>
      <c r="G28" s="430"/>
      <c r="H28" s="112"/>
      <c r="I28" s="112"/>
    </row>
    <row r="29" spans="1:9" s="266" customFormat="1" ht="12.75" customHeight="1" thickBot="1" x14ac:dyDescent="0.25">
      <c r="A29" s="1339"/>
      <c r="B29" s="1330"/>
      <c r="C29" s="1327"/>
      <c r="D29" s="412"/>
      <c r="E29" s="412"/>
      <c r="F29" s="418"/>
      <c r="G29" s="413"/>
      <c r="H29" s="112"/>
      <c r="I29" s="112"/>
    </row>
    <row r="30" spans="1:9" s="266" customFormat="1" ht="12.75" customHeight="1" x14ac:dyDescent="0.2">
      <c r="A30" s="1339"/>
      <c r="B30" s="1328" t="str">
        <f>Einsparung!C18</f>
        <v>Maßnahme 9:</v>
      </c>
      <c r="C30" s="1325">
        <f>Einsparung!D18</f>
        <v>0</v>
      </c>
      <c r="D30" s="467">
        <f>SUM(D31:D32)</f>
        <v>0</v>
      </c>
      <c r="E30" s="1322"/>
      <c r="F30" s="1323"/>
      <c r="G30" s="1324"/>
      <c r="H30" s="112"/>
      <c r="I30" s="112"/>
    </row>
    <row r="31" spans="1:9" s="266" customFormat="1" ht="12.75" customHeight="1" x14ac:dyDescent="0.2">
      <c r="A31" s="1339"/>
      <c r="B31" s="1329"/>
      <c r="C31" s="1326"/>
      <c r="D31" s="428"/>
      <c r="E31" s="428"/>
      <c r="F31" s="429"/>
      <c r="G31" s="430"/>
      <c r="H31" s="112"/>
      <c r="I31" s="112"/>
    </row>
    <row r="32" spans="1:9" s="266" customFormat="1" ht="13.5" thickBot="1" x14ac:dyDescent="0.25">
      <c r="A32" s="1340"/>
      <c r="B32" s="1330"/>
      <c r="C32" s="1327"/>
      <c r="D32" s="412"/>
      <c r="E32" s="412"/>
      <c r="F32" s="418"/>
      <c r="G32" s="413"/>
      <c r="H32" s="112"/>
      <c r="I32" s="112"/>
    </row>
    <row r="33" spans="1:9" s="266" customFormat="1" ht="17.25" customHeight="1" thickBot="1" x14ac:dyDescent="0.25">
      <c r="A33" s="341"/>
      <c r="B33" s="380" t="s">
        <v>235</v>
      </c>
      <c r="C33" s="342"/>
      <c r="D33" s="495">
        <f>SUM(D6:D32)/2</f>
        <v>0</v>
      </c>
      <c r="E33" s="381"/>
      <c r="F33" s="360"/>
      <c r="G33" s="361"/>
      <c r="H33" s="112"/>
      <c r="I33" s="112"/>
    </row>
    <row r="34" spans="1:9" s="266" customFormat="1" ht="23.25" customHeight="1" thickBot="1" x14ac:dyDescent="0.25">
      <c r="A34" s="339"/>
      <c r="B34" s="382" t="s">
        <v>234</v>
      </c>
      <c r="C34" s="383"/>
      <c r="D34" s="500">
        <f>SUM(D35:D38)</f>
        <v>0</v>
      </c>
      <c r="E34" s="381"/>
      <c r="F34" s="360"/>
      <c r="G34" s="384"/>
      <c r="H34" s="112"/>
      <c r="I34" s="112"/>
    </row>
    <row r="35" spans="1:9" s="266" customFormat="1" ht="17.25" customHeight="1" x14ac:dyDescent="0.2">
      <c r="A35" s="1334" t="s">
        <v>237</v>
      </c>
      <c r="B35" s="461" t="str">
        <f>Einsparung!C21</f>
        <v>z.B. Gebäude 2</v>
      </c>
      <c r="C35" s="462">
        <f>Einsparung!D21</f>
        <v>0</v>
      </c>
      <c r="D35" s="420"/>
      <c r="E35" s="1347"/>
      <c r="F35" s="1348"/>
      <c r="G35" s="1349"/>
      <c r="H35" s="112"/>
      <c r="I35" s="112"/>
    </row>
    <row r="36" spans="1:9" s="266" customFormat="1" ht="17.25" customHeight="1" x14ac:dyDescent="0.2">
      <c r="A36" s="1335"/>
      <c r="B36" s="463" t="str">
        <f>Einsparung!C22</f>
        <v>z.B. Gebäude 3</v>
      </c>
      <c r="C36" s="464">
        <f>Einsparung!D22</f>
        <v>0</v>
      </c>
      <c r="D36" s="422"/>
      <c r="E36" s="1350"/>
      <c r="F36" s="1351"/>
      <c r="G36" s="1352"/>
      <c r="H36" s="112"/>
      <c r="I36" s="112"/>
    </row>
    <row r="37" spans="1:9" s="266" customFormat="1" ht="17.25" customHeight="1" x14ac:dyDescent="0.2">
      <c r="A37" s="1335"/>
      <c r="B37" s="463" t="str">
        <f>Einsparung!C23</f>
        <v>z.B. Gebäude 4</v>
      </c>
      <c r="C37" s="464">
        <f>Einsparung!D23</f>
        <v>0</v>
      </c>
      <c r="D37" s="422"/>
      <c r="E37" s="1350"/>
      <c r="F37" s="1351"/>
      <c r="G37" s="1352"/>
      <c r="H37" s="112"/>
      <c r="I37" s="112"/>
    </row>
    <row r="38" spans="1:9" s="266" customFormat="1" ht="17.25" customHeight="1" thickBot="1" x14ac:dyDescent="0.25">
      <c r="A38" s="1336"/>
      <c r="B38" s="465">
        <f>Einsparung!C24</f>
        <v>0</v>
      </c>
      <c r="C38" s="466">
        <f>Einsparung!D24</f>
        <v>0</v>
      </c>
      <c r="D38" s="431"/>
      <c r="E38" s="1353"/>
      <c r="F38" s="1354"/>
      <c r="G38" s="1355"/>
      <c r="H38" s="112"/>
      <c r="I38" s="112"/>
    </row>
    <row r="39" spans="1:9" s="266" customFormat="1" ht="17.25" customHeight="1" x14ac:dyDescent="0.2">
      <c r="A39" s="385"/>
      <c r="B39" s="137"/>
      <c r="C39" s="137"/>
      <c r="D39" s="137"/>
      <c r="E39" s="104"/>
      <c r="F39" s="104"/>
      <c r="G39" s="104"/>
      <c r="H39" s="112"/>
      <c r="I39" s="112"/>
    </row>
    <row r="40" spans="1:9" ht="13.5" thickBot="1" x14ac:dyDescent="0.25">
      <c r="A40" s="172"/>
      <c r="B40" s="386" t="s">
        <v>318</v>
      </c>
      <c r="C40" s="104"/>
      <c r="D40" s="104"/>
      <c r="E40" s="104"/>
      <c r="F40" s="104"/>
      <c r="G40" s="104"/>
    </row>
    <row r="41" spans="1:9" ht="18" customHeight="1" x14ac:dyDescent="0.2">
      <c r="A41" s="1331" t="s">
        <v>257</v>
      </c>
      <c r="B41" s="387" t="s">
        <v>100</v>
      </c>
      <c r="C41" s="388" t="s">
        <v>49</v>
      </c>
      <c r="D41" s="432"/>
      <c r="E41" s="104"/>
      <c r="F41" s="1341" t="s">
        <v>323</v>
      </c>
      <c r="G41" s="1342"/>
    </row>
    <row r="42" spans="1:9" ht="16.5" customHeight="1" x14ac:dyDescent="0.2">
      <c r="A42" s="1332"/>
      <c r="B42" s="389" t="s">
        <v>101</v>
      </c>
      <c r="C42" s="390" t="s">
        <v>49</v>
      </c>
      <c r="D42" s="433"/>
      <c r="E42" s="104"/>
      <c r="F42" s="1343"/>
      <c r="G42" s="1344"/>
    </row>
    <row r="43" spans="1:9" ht="18.75" customHeight="1" thickBot="1" x14ac:dyDescent="0.25">
      <c r="A43" s="1333"/>
      <c r="B43" s="597" t="s">
        <v>102</v>
      </c>
      <c r="C43" s="598" t="s">
        <v>49</v>
      </c>
      <c r="D43" s="599"/>
      <c r="E43" s="104"/>
      <c r="F43" s="1343"/>
      <c r="G43" s="1344"/>
    </row>
    <row r="44" spans="1:9" ht="19.5" customHeight="1" thickBot="1" x14ac:dyDescent="0.25">
      <c r="A44" s="391"/>
      <c r="B44" s="595" t="s">
        <v>28</v>
      </c>
      <c r="C44" s="542" t="s">
        <v>58</v>
      </c>
      <c r="D44" s="596"/>
      <c r="E44" s="104"/>
      <c r="F44" s="1343"/>
      <c r="G44" s="1344"/>
    </row>
    <row r="45" spans="1:9" ht="12.75" customHeight="1" x14ac:dyDescent="0.2">
      <c r="A45" s="172"/>
      <c r="B45" s="104"/>
      <c r="C45" s="104"/>
      <c r="D45" s="104"/>
      <c r="E45" s="104"/>
      <c r="F45" s="1343"/>
      <c r="G45" s="1344"/>
    </row>
    <row r="46" spans="1:9" ht="12.75" customHeight="1" thickBot="1" x14ac:dyDescent="0.25">
      <c r="A46" s="172"/>
      <c r="B46" s="104"/>
      <c r="C46" s="104"/>
      <c r="D46" s="104"/>
      <c r="E46" s="104"/>
      <c r="F46" s="1343"/>
      <c r="G46" s="1344"/>
    </row>
    <row r="47" spans="1:9" ht="12.75" customHeight="1" x14ac:dyDescent="0.2">
      <c r="A47" s="172"/>
      <c r="B47" s="79" t="s">
        <v>359</v>
      </c>
      <c r="C47" s="83"/>
      <c r="D47" s="27"/>
      <c r="E47" s="104"/>
      <c r="F47" s="1343"/>
      <c r="G47" s="1344"/>
    </row>
    <row r="48" spans="1:9" ht="12.75" customHeight="1" x14ac:dyDescent="0.2">
      <c r="A48" s="172"/>
      <c r="B48" s="48" t="s">
        <v>360</v>
      </c>
      <c r="C48" s="401"/>
      <c r="D48" s="27"/>
      <c r="E48" s="104"/>
      <c r="F48" s="1343"/>
      <c r="G48" s="1344"/>
    </row>
    <row r="49" spans="1:7" ht="12.75" customHeight="1" x14ac:dyDescent="0.2">
      <c r="A49" s="172"/>
      <c r="B49" s="48" t="s">
        <v>328</v>
      </c>
      <c r="C49" s="86"/>
      <c r="D49" s="27"/>
      <c r="E49" s="104"/>
      <c r="F49" s="1343"/>
      <c r="G49" s="1344"/>
    </row>
    <row r="50" spans="1:7" ht="12.75" customHeight="1" thickBot="1" x14ac:dyDescent="0.25">
      <c r="A50" s="172"/>
      <c r="B50" s="61" t="s">
        <v>325</v>
      </c>
      <c r="C50" s="88"/>
      <c r="D50" s="129"/>
      <c r="E50" s="104"/>
      <c r="F50" s="1345"/>
      <c r="G50" s="1346"/>
    </row>
    <row r="51" spans="1:7" x14ac:dyDescent="0.2">
      <c r="A51" s="172"/>
      <c r="B51" s="104"/>
      <c r="C51" s="104"/>
      <c r="D51" s="104"/>
      <c r="E51" s="104"/>
      <c r="F51" s="104"/>
      <c r="G51" s="104"/>
    </row>
    <row r="52" spans="1:7" x14ac:dyDescent="0.2">
      <c r="A52" s="172"/>
      <c r="B52" s="104"/>
      <c r="C52" s="104"/>
      <c r="D52" s="104"/>
      <c r="E52" s="104"/>
      <c r="F52" s="104"/>
      <c r="G52" s="104"/>
    </row>
    <row r="53" spans="1:7" x14ac:dyDescent="0.2">
      <c r="A53" s="172"/>
      <c r="B53" s="104"/>
      <c r="C53" s="104"/>
      <c r="D53" s="104"/>
      <c r="E53" s="104"/>
      <c r="F53" s="104"/>
      <c r="G53" s="104"/>
    </row>
    <row r="54" spans="1:7" x14ac:dyDescent="0.2">
      <c r="A54" s="209"/>
      <c r="B54" s="93"/>
      <c r="C54" s="93"/>
      <c r="D54" s="93"/>
      <c r="E54" s="93"/>
      <c r="F54" s="93"/>
      <c r="G54" s="93"/>
    </row>
    <row r="55" spans="1:7" x14ac:dyDescent="0.2">
      <c r="A55" s="209"/>
      <c r="B55" s="93"/>
      <c r="C55" s="93"/>
      <c r="D55" s="93"/>
      <c r="E55" s="93"/>
      <c r="F55" s="93"/>
      <c r="G55" s="93"/>
    </row>
    <row r="56" spans="1:7" x14ac:dyDescent="0.2">
      <c r="A56" s="209"/>
      <c r="B56" s="93"/>
      <c r="C56" s="93"/>
      <c r="D56" s="93"/>
    </row>
  </sheetData>
  <sheetProtection algorithmName="SHA-512" hashValue="79HzIu0m6Q1mzD+zhc0cmVjm04BfhtIRMJxpaqd7tllWZD/WtoeA2oSMoNfHDtTjE6J5mnvIZK86HIHUZLfutg==" saltValue="ISFf6VK7EFsok2NkVIl9BA==" spinCount="100000" sheet="1" formatCells="0" formatColumns="0" formatRows="0" insertRows="0"/>
  <mergeCells count="33">
    <mergeCell ref="A41:A43"/>
    <mergeCell ref="B30:B32"/>
    <mergeCell ref="C30:C32"/>
    <mergeCell ref="E30:G30"/>
    <mergeCell ref="A35:A38"/>
    <mergeCell ref="A6:A32"/>
    <mergeCell ref="C6:C8"/>
    <mergeCell ref="B6:B8"/>
    <mergeCell ref="E24:G24"/>
    <mergeCell ref="E18:G18"/>
    <mergeCell ref="E21:G21"/>
    <mergeCell ref="F41:G50"/>
    <mergeCell ref="E35:G38"/>
    <mergeCell ref="B27:B29"/>
    <mergeCell ref="C27:C29"/>
    <mergeCell ref="E27:G27"/>
    <mergeCell ref="B18:B20"/>
    <mergeCell ref="C18:C20"/>
    <mergeCell ref="B9:B11"/>
    <mergeCell ref="B24:B26"/>
    <mergeCell ref="C24:C26"/>
    <mergeCell ref="B21:B23"/>
    <mergeCell ref="C21:C23"/>
    <mergeCell ref="B12:B14"/>
    <mergeCell ref="B15:B17"/>
    <mergeCell ref="A4:B4"/>
    <mergeCell ref="E6:G6"/>
    <mergeCell ref="E9:G9"/>
    <mergeCell ref="E12:G12"/>
    <mergeCell ref="E15:G15"/>
    <mergeCell ref="C9:C11"/>
    <mergeCell ref="C12:C14"/>
    <mergeCell ref="C15:C17"/>
  </mergeCells>
  <phoneticPr fontId="0" type="noConversion"/>
  <conditionalFormatting sqref="D33">
    <cfRule type="cellIs" dxfId="0" priority="1" stopIfTrue="1" operator="notEqual">
      <formula>$D$34</formula>
    </cfRule>
  </conditionalFormatting>
  <pageMargins left="0.74803149606299213" right="0.6692913385826772" top="0.78740157480314965" bottom="0.59055118110236227" header="0.39370078740157483" footer="0.39370078740157483"/>
  <pageSetup paperSize="8" fitToWidth="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IV40"/>
  <sheetViews>
    <sheetView view="pageBreakPreview" zoomScaleNormal="100" zoomScaleSheetLayoutView="100" workbookViewId="0">
      <selection activeCell="A44" sqref="A44"/>
    </sheetView>
  </sheetViews>
  <sheetFormatPr baseColWidth="10" defaultRowHeight="12.75" x14ac:dyDescent="0.2"/>
  <cols>
    <col min="1" max="1" width="6.140625" style="109" customWidth="1"/>
    <col min="2" max="2" width="32.140625" style="112" customWidth="1"/>
    <col min="3" max="3" width="31.42578125" style="112" customWidth="1"/>
    <col min="4" max="4" width="7.28515625" style="112" customWidth="1"/>
    <col min="5" max="6" width="7.5703125" style="112" customWidth="1"/>
    <col min="7" max="7" width="7.7109375" style="112" customWidth="1"/>
    <col min="8" max="8" width="9" style="112" customWidth="1"/>
    <col min="9" max="9" width="9.140625" style="113" customWidth="1"/>
    <col min="10" max="10" width="17.28515625" style="96" customWidth="1"/>
    <col min="11" max="11" width="20.5703125" style="96" customWidth="1"/>
    <col min="12" max="12" width="36.42578125" style="96" customWidth="1"/>
    <col min="13" max="16384" width="11.42578125" style="96"/>
  </cols>
  <sheetData>
    <row r="1" spans="1:256" ht="20.100000000000001" customHeight="1" x14ac:dyDescent="0.2">
      <c r="A1" s="9" t="s">
        <v>361</v>
      </c>
      <c r="B1" s="93"/>
      <c r="C1" s="93"/>
      <c r="D1" s="93"/>
      <c r="E1" s="93"/>
      <c r="F1" s="93"/>
      <c r="G1" s="93"/>
      <c r="H1" s="93"/>
      <c r="I1" s="94"/>
      <c r="J1" s="95"/>
      <c r="K1" s="95"/>
      <c r="L1" s="95"/>
    </row>
    <row r="2" spans="1:256" ht="20.100000000000001" customHeight="1" x14ac:dyDescent="0.2">
      <c r="A2" s="96"/>
      <c r="B2" s="93"/>
      <c r="C2" s="93"/>
      <c r="D2" s="93"/>
      <c r="E2" s="93"/>
      <c r="F2" s="93"/>
      <c r="G2" s="93"/>
      <c r="H2" s="93"/>
      <c r="I2" s="94"/>
      <c r="J2" s="95"/>
      <c r="K2" s="95"/>
      <c r="L2" s="95"/>
    </row>
    <row r="3" spans="1:256" ht="20.100000000000001" customHeight="1" x14ac:dyDescent="0.2">
      <c r="A3" s="97" t="s">
        <v>342</v>
      </c>
      <c r="B3" s="93"/>
      <c r="C3" s="93"/>
      <c r="D3" s="93"/>
      <c r="E3" s="93"/>
      <c r="F3" s="93"/>
      <c r="G3" s="93"/>
      <c r="H3" s="93"/>
      <c r="I3" s="94"/>
      <c r="J3" s="95"/>
      <c r="K3" s="95"/>
      <c r="L3" s="95"/>
    </row>
    <row r="4" spans="1:256" ht="15" customHeight="1" thickBot="1" x14ac:dyDescent="0.25">
      <c r="A4" s="1062" t="s">
        <v>375</v>
      </c>
      <c r="B4" s="1062"/>
      <c r="C4" s="93"/>
      <c r="D4" s="93"/>
      <c r="E4" s="93"/>
      <c r="F4" s="93"/>
      <c r="G4" s="93"/>
      <c r="H4" s="93"/>
      <c r="I4" s="94"/>
      <c r="J4" s="95"/>
      <c r="K4" s="95"/>
      <c r="L4" s="95"/>
    </row>
    <row r="5" spans="1:256" s="102" customFormat="1" ht="36.75" thickBot="1" x14ac:dyDescent="0.25">
      <c r="A5" s="8" t="s">
        <v>4</v>
      </c>
      <c r="B5" s="98" t="s">
        <v>5</v>
      </c>
      <c r="C5" s="98" t="s">
        <v>104</v>
      </c>
      <c r="D5" s="98" t="s">
        <v>365</v>
      </c>
      <c r="E5" s="98" t="s">
        <v>168</v>
      </c>
      <c r="F5" s="98" t="s">
        <v>169</v>
      </c>
      <c r="G5" s="98" t="s">
        <v>170</v>
      </c>
      <c r="H5" s="99" t="s">
        <v>105</v>
      </c>
      <c r="I5" s="98" t="s">
        <v>6</v>
      </c>
      <c r="J5" s="98" t="s">
        <v>7</v>
      </c>
      <c r="K5" s="100" t="s">
        <v>103</v>
      </c>
      <c r="L5" s="101" t="s">
        <v>110</v>
      </c>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96"/>
      <c r="IS5" s="96"/>
      <c r="IT5" s="96"/>
      <c r="IU5" s="96"/>
      <c r="IV5" s="96"/>
    </row>
    <row r="6" spans="1:256" ht="13.5" thickTop="1" x14ac:dyDescent="0.2">
      <c r="A6" s="772" t="s">
        <v>171</v>
      </c>
      <c r="B6" s="114" t="s">
        <v>175</v>
      </c>
      <c r="C6" s="114"/>
      <c r="D6" s="115"/>
      <c r="E6" s="115"/>
      <c r="F6" s="115"/>
      <c r="G6" s="115"/>
      <c r="H6" s="114"/>
      <c r="I6" s="116"/>
      <c r="J6" s="117"/>
      <c r="K6" s="117"/>
      <c r="L6" s="157"/>
    </row>
    <row r="7" spans="1:256" ht="16.5" customHeight="1" x14ac:dyDescent="0.2">
      <c r="A7" s="772" t="s">
        <v>172</v>
      </c>
      <c r="B7" s="114" t="s">
        <v>178</v>
      </c>
      <c r="C7" s="114"/>
      <c r="D7" s="115"/>
      <c r="E7" s="115"/>
      <c r="F7" s="115"/>
      <c r="G7" s="115"/>
      <c r="H7" s="114"/>
      <c r="I7" s="116"/>
      <c r="J7" s="117"/>
      <c r="K7" s="117"/>
      <c r="L7" s="157"/>
    </row>
    <row r="8" spans="1:256" x14ac:dyDescent="0.2">
      <c r="A8" s="772" t="s">
        <v>173</v>
      </c>
      <c r="B8" s="114" t="s">
        <v>177</v>
      </c>
      <c r="C8" s="117"/>
      <c r="D8" s="503"/>
      <c r="E8" s="503"/>
      <c r="F8" s="115"/>
      <c r="G8" s="115"/>
      <c r="H8" s="114"/>
      <c r="I8" s="116"/>
      <c r="J8" s="117"/>
      <c r="K8" s="117"/>
      <c r="L8" s="157"/>
    </row>
    <row r="9" spans="1:256" ht="12.75" customHeight="1" thickBot="1" x14ac:dyDescent="0.25">
      <c r="A9" s="773" t="s">
        <v>174</v>
      </c>
      <c r="B9" s="158" t="s">
        <v>176</v>
      </c>
      <c r="C9" s="158"/>
      <c r="D9" s="159"/>
      <c r="E9" s="159"/>
      <c r="F9" s="159"/>
      <c r="G9" s="159"/>
      <c r="H9" s="158"/>
      <c r="I9" s="373"/>
      <c r="J9" s="504"/>
      <c r="K9" s="504"/>
      <c r="L9" s="160"/>
    </row>
    <row r="10" spans="1:256" x14ac:dyDescent="0.2">
      <c r="A10" s="543"/>
      <c r="B10" s="544"/>
      <c r="C10" s="544"/>
      <c r="D10" s="544"/>
      <c r="E10" s="544"/>
      <c r="F10" s="544"/>
      <c r="G10" s="544"/>
      <c r="H10" s="544"/>
      <c r="I10" s="545"/>
      <c r="J10" s="546"/>
      <c r="K10" s="546"/>
      <c r="L10" s="546"/>
    </row>
    <row r="11" spans="1:256" ht="15" customHeight="1" thickBot="1" x14ac:dyDescent="0.25">
      <c r="A11" s="103"/>
      <c r="B11" s="106"/>
      <c r="C11" s="106"/>
      <c r="D11" s="106"/>
      <c r="E11" s="106"/>
      <c r="F11" s="106"/>
      <c r="G11" s="106"/>
      <c r="H11" s="106"/>
      <c r="I11" s="106"/>
      <c r="J11" s="106"/>
      <c r="K11" s="106"/>
      <c r="L11" s="106"/>
      <c r="M11" s="107"/>
      <c r="N11" s="107"/>
      <c r="O11" s="107"/>
      <c r="P11" s="107"/>
      <c r="Q11" s="107"/>
    </row>
    <row r="12" spans="1:256" ht="15" customHeight="1" x14ac:dyDescent="0.2">
      <c r="A12" s="103"/>
      <c r="B12" s="79" t="s">
        <v>359</v>
      </c>
      <c r="C12" s="83"/>
      <c r="D12" s="106"/>
      <c r="E12" s="1060" t="s">
        <v>350</v>
      </c>
      <c r="F12" s="1061"/>
      <c r="G12" s="1061"/>
      <c r="H12" s="1061"/>
      <c r="I12" s="1061"/>
      <c r="J12" s="1061"/>
      <c r="K12" s="106"/>
      <c r="L12" s="106"/>
      <c r="M12" s="107"/>
      <c r="N12" s="107"/>
      <c r="O12" s="107"/>
      <c r="P12" s="107"/>
      <c r="Q12" s="107"/>
    </row>
    <row r="13" spans="1:256" ht="15" customHeight="1" x14ac:dyDescent="0.2">
      <c r="A13" s="103"/>
      <c r="B13" s="48" t="s">
        <v>360</v>
      </c>
      <c r="C13" s="401"/>
      <c r="D13" s="106"/>
      <c r="E13" s="1060"/>
      <c r="F13" s="1061"/>
      <c r="G13" s="1061"/>
      <c r="H13" s="1061"/>
      <c r="I13" s="1061"/>
      <c r="J13" s="1061"/>
      <c r="K13" s="106"/>
      <c r="L13" s="106"/>
      <c r="M13" s="107"/>
      <c r="N13" s="107"/>
      <c r="O13" s="107"/>
      <c r="P13" s="107"/>
      <c r="Q13" s="107"/>
    </row>
    <row r="14" spans="1:256" ht="13.5" x14ac:dyDescent="0.25">
      <c r="A14" s="103"/>
      <c r="B14" s="48" t="s">
        <v>328</v>
      </c>
      <c r="C14" s="86"/>
      <c r="D14" s="106"/>
      <c r="E14" s="1061"/>
      <c r="F14" s="1061"/>
      <c r="G14" s="1061"/>
      <c r="H14" s="1061"/>
      <c r="I14" s="1061"/>
      <c r="J14" s="1061"/>
      <c r="K14" s="108"/>
      <c r="L14" s="106"/>
      <c r="M14" s="107"/>
      <c r="N14" s="107"/>
      <c r="O14" s="107"/>
      <c r="P14" s="107"/>
      <c r="Q14" s="107"/>
    </row>
    <row r="15" spans="1:256" ht="13.5" thickBot="1" x14ac:dyDescent="0.25">
      <c r="A15" s="103"/>
      <c r="B15" s="61" t="s">
        <v>325</v>
      </c>
      <c r="C15" s="88"/>
      <c r="D15" s="106"/>
      <c r="E15" s="1061"/>
      <c r="F15" s="1061"/>
      <c r="G15" s="1061"/>
      <c r="H15" s="1061"/>
      <c r="I15" s="1061"/>
      <c r="J15" s="1061"/>
      <c r="K15" s="106"/>
      <c r="L15" s="106"/>
      <c r="M15" s="107"/>
      <c r="N15" s="107"/>
      <c r="O15" s="107"/>
      <c r="P15" s="107"/>
      <c r="Q15" s="107"/>
    </row>
    <row r="16" spans="1:256" x14ac:dyDescent="0.2">
      <c r="A16" s="103"/>
      <c r="B16" s="106"/>
      <c r="C16" s="106"/>
      <c r="D16" s="106"/>
      <c r="E16" s="106"/>
      <c r="F16" s="106"/>
      <c r="G16" s="106"/>
      <c r="H16" s="106"/>
      <c r="I16" s="106"/>
      <c r="J16" s="106"/>
      <c r="K16" s="106"/>
      <c r="L16" s="106"/>
      <c r="M16" s="107"/>
      <c r="N16" s="107"/>
      <c r="O16" s="107"/>
      <c r="P16" s="107"/>
      <c r="Q16" s="107"/>
    </row>
    <row r="17" spans="2:17" x14ac:dyDescent="0.2">
      <c r="B17" s="107"/>
      <c r="C17" s="107"/>
      <c r="D17" s="107"/>
      <c r="E17" s="107"/>
      <c r="F17" s="107"/>
      <c r="G17" s="107"/>
      <c r="H17" s="107"/>
      <c r="I17" s="107"/>
      <c r="J17" s="107"/>
      <c r="K17" s="107"/>
      <c r="L17" s="107"/>
      <c r="M17" s="107"/>
      <c r="N17" s="107"/>
      <c r="O17" s="107"/>
      <c r="P17" s="107"/>
      <c r="Q17" s="107"/>
    </row>
    <row r="18" spans="2:17" x14ac:dyDescent="0.2">
      <c r="B18" s="107"/>
      <c r="C18" s="107"/>
      <c r="D18" s="107"/>
      <c r="E18" s="107"/>
      <c r="F18" s="107"/>
      <c r="G18" s="107"/>
      <c r="H18" s="107"/>
      <c r="I18" s="107"/>
      <c r="J18" s="107"/>
      <c r="K18" s="107"/>
      <c r="L18" s="107"/>
      <c r="M18" s="107"/>
      <c r="N18" s="107"/>
      <c r="O18" s="107"/>
      <c r="P18" s="107"/>
      <c r="Q18" s="107"/>
    </row>
    <row r="19" spans="2:17" x14ac:dyDescent="0.2">
      <c r="B19" s="107"/>
      <c r="C19" s="107"/>
      <c r="D19" s="107"/>
      <c r="E19" s="107"/>
      <c r="F19" s="107"/>
      <c r="G19" s="107"/>
      <c r="H19" s="107"/>
      <c r="I19" s="107"/>
      <c r="J19" s="107"/>
      <c r="K19" s="107"/>
      <c r="L19" s="107"/>
      <c r="M19" s="107"/>
      <c r="N19" s="107"/>
      <c r="O19" s="107"/>
      <c r="P19" s="107"/>
      <c r="Q19" s="107"/>
    </row>
    <row r="20" spans="2:17" x14ac:dyDescent="0.2">
      <c r="B20" s="107"/>
      <c r="C20" s="107"/>
      <c r="D20" s="107"/>
      <c r="E20" s="107"/>
      <c r="F20" s="107"/>
      <c r="G20" s="107"/>
      <c r="H20" s="107"/>
      <c r="I20" s="107"/>
      <c r="J20" s="107"/>
      <c r="K20" s="107"/>
      <c r="L20" s="107"/>
      <c r="M20" s="107"/>
      <c r="N20" s="107"/>
      <c r="O20" s="107"/>
      <c r="P20" s="107"/>
      <c r="Q20" s="107"/>
    </row>
    <row r="21" spans="2:17" x14ac:dyDescent="0.2">
      <c r="B21" s="107"/>
      <c r="C21" s="107"/>
      <c r="D21" s="107"/>
      <c r="E21" s="107"/>
      <c r="F21" s="107"/>
      <c r="G21" s="107"/>
      <c r="H21" s="107"/>
      <c r="I21" s="107"/>
      <c r="J21" s="107"/>
      <c r="K21" s="107"/>
      <c r="L21" s="107"/>
      <c r="M21" s="107"/>
      <c r="N21" s="107"/>
      <c r="O21" s="107"/>
      <c r="P21" s="107"/>
      <c r="Q21" s="107"/>
    </row>
    <row r="22" spans="2:17" x14ac:dyDescent="0.2">
      <c r="B22" s="107"/>
      <c r="C22" s="107"/>
      <c r="D22" s="107"/>
      <c r="E22" s="107"/>
      <c r="F22" s="107"/>
      <c r="G22" s="107"/>
      <c r="H22" s="107"/>
      <c r="I22" s="107"/>
      <c r="J22" s="107"/>
      <c r="K22" s="107"/>
      <c r="L22" s="107"/>
      <c r="M22" s="107"/>
      <c r="N22" s="107"/>
      <c r="O22" s="107"/>
      <c r="P22" s="107"/>
      <c r="Q22" s="107"/>
    </row>
    <row r="23" spans="2:17" x14ac:dyDescent="0.2">
      <c r="B23" s="107"/>
      <c r="C23" s="107"/>
      <c r="D23" s="107"/>
      <c r="E23" s="107"/>
      <c r="F23" s="107"/>
      <c r="G23" s="107"/>
      <c r="H23" s="107"/>
      <c r="I23" s="107"/>
      <c r="J23" s="107"/>
      <c r="K23" s="107"/>
      <c r="L23" s="107"/>
      <c r="M23" s="107"/>
      <c r="N23" s="107"/>
      <c r="O23" s="107"/>
      <c r="P23" s="107"/>
      <c r="Q23" s="107"/>
    </row>
    <row r="24" spans="2:17" x14ac:dyDescent="0.2">
      <c r="B24" s="107"/>
      <c r="C24" s="107"/>
      <c r="D24" s="107"/>
      <c r="E24" s="107"/>
      <c r="F24" s="107"/>
      <c r="G24" s="107"/>
      <c r="H24" s="107"/>
      <c r="I24" s="107"/>
      <c r="J24" s="107"/>
      <c r="K24" s="107"/>
      <c r="L24" s="107"/>
      <c r="M24" s="107"/>
      <c r="N24" s="107"/>
      <c r="O24" s="107"/>
      <c r="P24" s="107"/>
      <c r="Q24" s="107"/>
    </row>
    <row r="25" spans="2:17" x14ac:dyDescent="0.2">
      <c r="B25" s="107"/>
      <c r="C25" s="107"/>
      <c r="D25" s="107"/>
      <c r="E25" s="107"/>
      <c r="F25" s="107"/>
      <c r="G25" s="107"/>
      <c r="H25" s="107"/>
      <c r="I25" s="107"/>
      <c r="J25" s="107"/>
      <c r="K25" s="107"/>
      <c r="L25" s="107"/>
      <c r="M25" s="107"/>
      <c r="N25" s="107"/>
      <c r="O25" s="107"/>
      <c r="P25" s="107"/>
      <c r="Q25" s="107"/>
    </row>
    <row r="26" spans="2:17" x14ac:dyDescent="0.2">
      <c r="B26" s="107"/>
      <c r="C26" s="107"/>
      <c r="D26" s="107"/>
      <c r="E26" s="107"/>
      <c r="F26" s="107"/>
      <c r="G26" s="107"/>
      <c r="H26" s="107"/>
      <c r="I26" s="107"/>
      <c r="J26" s="107"/>
      <c r="K26" s="107"/>
      <c r="L26" s="107"/>
      <c r="M26" s="107"/>
      <c r="N26" s="107"/>
      <c r="O26" s="107"/>
      <c r="P26" s="107"/>
      <c r="Q26" s="107"/>
    </row>
    <row r="27" spans="2:17" x14ac:dyDescent="0.2">
      <c r="B27" s="107"/>
      <c r="C27" s="107"/>
      <c r="D27" s="107"/>
      <c r="E27" s="107"/>
      <c r="F27" s="107"/>
      <c r="G27" s="107"/>
      <c r="H27" s="107"/>
      <c r="I27" s="107"/>
      <c r="J27" s="107"/>
      <c r="K27" s="107"/>
      <c r="L27" s="107"/>
      <c r="M27" s="107"/>
      <c r="N27" s="107"/>
      <c r="O27" s="107"/>
      <c r="P27" s="107"/>
      <c r="Q27" s="107"/>
    </row>
    <row r="28" spans="2:17" x14ac:dyDescent="0.2">
      <c r="B28" s="107"/>
      <c r="C28" s="107"/>
      <c r="D28" s="107"/>
      <c r="E28" s="107"/>
      <c r="F28" s="107"/>
      <c r="G28" s="107"/>
      <c r="H28" s="107"/>
      <c r="I28" s="107"/>
      <c r="J28" s="107"/>
      <c r="K28" s="107"/>
      <c r="L28" s="107"/>
      <c r="M28" s="107"/>
      <c r="N28" s="107"/>
      <c r="O28" s="107"/>
      <c r="P28" s="107"/>
      <c r="Q28" s="107"/>
    </row>
    <row r="29" spans="2:17" ht="13.5" x14ac:dyDescent="0.25">
      <c r="B29" s="107"/>
      <c r="C29" s="107"/>
      <c r="D29" s="107"/>
      <c r="E29"/>
      <c r="F29"/>
      <c r="G29"/>
      <c r="H29"/>
      <c r="I29"/>
      <c r="J29"/>
      <c r="K29"/>
      <c r="L29"/>
      <c r="M29"/>
      <c r="N29"/>
      <c r="O29"/>
      <c r="P29"/>
      <c r="Q29"/>
    </row>
    <row r="30" spans="2:17" ht="13.5" x14ac:dyDescent="0.25">
      <c r="B30" s="107"/>
      <c r="C30" s="107"/>
      <c r="D30" s="107"/>
      <c r="E30"/>
      <c r="F30" s="107"/>
      <c r="G30"/>
      <c r="H30"/>
      <c r="I30" s="107"/>
      <c r="J30"/>
      <c r="K30"/>
      <c r="L30"/>
      <c r="M30" s="107"/>
      <c r="N30"/>
      <c r="O30"/>
      <c r="P30" s="107"/>
      <c r="Q30" s="107"/>
    </row>
    <row r="31" spans="2:17" ht="13.5" x14ac:dyDescent="0.25">
      <c r="B31" s="107"/>
      <c r="C31" s="107"/>
      <c r="D31" s="107"/>
      <c r="E31"/>
      <c r="F31"/>
      <c r="G31"/>
      <c r="H31"/>
      <c r="I31"/>
      <c r="J31"/>
      <c r="K31"/>
      <c r="L31"/>
      <c r="M31"/>
      <c r="N31"/>
      <c r="O31"/>
      <c r="P31"/>
      <c r="Q31"/>
    </row>
    <row r="32" spans="2:17" ht="13.5" x14ac:dyDescent="0.25">
      <c r="B32" s="107"/>
      <c r="C32" s="107"/>
      <c r="D32" s="107"/>
      <c r="E32"/>
      <c r="F32"/>
      <c r="G32"/>
      <c r="H32"/>
      <c r="I32"/>
      <c r="J32"/>
      <c r="K32"/>
      <c r="L32"/>
      <c r="M32"/>
      <c r="N32"/>
      <c r="O32"/>
      <c r="P32"/>
      <c r="Q32"/>
    </row>
    <row r="33" spans="2:17" x14ac:dyDescent="0.2">
      <c r="B33" s="110"/>
      <c r="C33" s="110"/>
      <c r="D33" s="110"/>
      <c r="E33" s="110"/>
      <c r="F33" s="110"/>
      <c r="G33" s="110"/>
      <c r="H33" s="110"/>
      <c r="I33" s="110"/>
      <c r="J33" s="110"/>
      <c r="K33" s="110"/>
      <c r="L33" s="110"/>
      <c r="M33" s="110"/>
      <c r="N33" s="110"/>
      <c r="O33" s="110"/>
      <c r="P33" s="110"/>
      <c r="Q33" s="110"/>
    </row>
    <row r="34" spans="2:17" ht="13.5" x14ac:dyDescent="0.25">
      <c r="B34" s="111"/>
      <c r="C34"/>
      <c r="D34"/>
      <c r="E34"/>
      <c r="F34"/>
      <c r="G34"/>
      <c r="H34"/>
      <c r="I34"/>
      <c r="J34"/>
      <c r="K34"/>
      <c r="L34"/>
      <c r="M34"/>
      <c r="N34"/>
      <c r="O34"/>
      <c r="P34"/>
      <c r="Q34"/>
    </row>
    <row r="35" spans="2:17" ht="13.5" x14ac:dyDescent="0.25">
      <c r="B35" s="111"/>
      <c r="C35"/>
      <c r="D35"/>
      <c r="E35"/>
      <c r="F35"/>
      <c r="G35"/>
      <c r="H35"/>
      <c r="I35"/>
      <c r="J35"/>
      <c r="K35"/>
      <c r="L35"/>
      <c r="M35"/>
      <c r="N35"/>
      <c r="O35"/>
      <c r="P35"/>
      <c r="Q35"/>
    </row>
    <row r="36" spans="2:17" ht="13.5" x14ac:dyDescent="0.25">
      <c r="B36" s="111"/>
      <c r="C36"/>
      <c r="D36"/>
      <c r="E36"/>
      <c r="F36"/>
      <c r="G36"/>
      <c r="H36"/>
      <c r="I36"/>
      <c r="J36"/>
      <c r="K36"/>
      <c r="L36"/>
      <c r="M36"/>
      <c r="N36"/>
      <c r="O36"/>
      <c r="P36"/>
      <c r="Q36"/>
    </row>
    <row r="37" spans="2:17" ht="13.5" x14ac:dyDescent="0.25">
      <c r="B37" s="107"/>
      <c r="C37" s="107"/>
      <c r="D37"/>
      <c r="E37"/>
      <c r="F37"/>
      <c r="G37"/>
      <c r="H37"/>
      <c r="I37"/>
      <c r="J37"/>
      <c r="K37"/>
      <c r="L37"/>
      <c r="M37"/>
      <c r="N37"/>
      <c r="O37"/>
      <c r="P37"/>
      <c r="Q37"/>
    </row>
    <row r="38" spans="2:17" ht="13.5" x14ac:dyDescent="0.25">
      <c r="B38" s="107"/>
      <c r="C38" s="107"/>
      <c r="D38"/>
      <c r="E38"/>
      <c r="F38"/>
      <c r="G38"/>
      <c r="H38"/>
      <c r="I38"/>
      <c r="J38"/>
      <c r="K38"/>
      <c r="L38"/>
      <c r="M38"/>
      <c r="N38"/>
      <c r="O38"/>
      <c r="P38"/>
      <c r="Q38"/>
    </row>
    <row r="39" spans="2:17" ht="13.5" x14ac:dyDescent="0.25">
      <c r="B39" s="107"/>
      <c r="C39" s="107"/>
      <c r="D39"/>
      <c r="E39"/>
      <c r="F39"/>
      <c r="G39"/>
      <c r="H39"/>
      <c r="I39"/>
      <c r="J39"/>
      <c r="K39"/>
      <c r="L39"/>
      <c r="M39"/>
      <c r="N39"/>
      <c r="O39"/>
      <c r="P39"/>
      <c r="Q39"/>
    </row>
    <row r="40" spans="2:17" ht="13.5" x14ac:dyDescent="0.25">
      <c r="B40" s="107"/>
      <c r="C40" s="107"/>
      <c r="D40"/>
      <c r="E40"/>
      <c r="F40"/>
      <c r="G40"/>
      <c r="H40"/>
      <c r="I40"/>
      <c r="J40"/>
      <c r="K40"/>
      <c r="L40"/>
      <c r="M40"/>
      <c r="N40"/>
      <c r="O40"/>
      <c r="P40"/>
      <c r="Q40"/>
    </row>
  </sheetData>
  <sheetProtection algorithmName="SHA-512" hashValue="fvBPj0HyT89RZ52YDrHaQnNo6dbchZx3QrsbN6dRbGL5pEl/vPC7A9ugskBeur6EuUAA/HX7tS8p65vadMB5QA==" saltValue="2Mw4yNdrOm+z86IcJ+HAXg==" spinCount="100000" sheet="1" formatCells="0" formatColumns="0" formatRows="0" insertRows="0"/>
  <mergeCells count="2">
    <mergeCell ref="E12:J15"/>
    <mergeCell ref="A4:B4"/>
  </mergeCells>
  <phoneticPr fontId="0" type="noConversion"/>
  <pageMargins left="0.74803149606299213" right="0.6692913385826772" top="0.78740157480314965" bottom="0.59055118110236227" header="0.39370078740157483" footer="0.39370078740157483"/>
  <pageSetup paperSize="9" scale="69"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7">
    <pageSetUpPr fitToPage="1"/>
  </sheetPr>
  <dimension ref="A1:F16"/>
  <sheetViews>
    <sheetView view="pageBreakPreview" zoomScaleNormal="100" zoomScaleSheetLayoutView="100" workbookViewId="0">
      <selection activeCell="A44" sqref="A44"/>
    </sheetView>
  </sheetViews>
  <sheetFormatPr baseColWidth="10" defaultRowHeight="12.75" x14ac:dyDescent="0.2"/>
  <cols>
    <col min="1" max="1" width="5.7109375" style="11" customWidth="1"/>
    <col min="2" max="3" width="30.7109375" style="11" customWidth="1"/>
    <col min="4" max="4" width="26.28515625" style="11" customWidth="1"/>
    <col min="5" max="5" width="23" style="11" customWidth="1"/>
    <col min="6" max="6" width="22.5703125" style="11" customWidth="1"/>
    <col min="7" max="16384" width="11.42578125" style="11"/>
  </cols>
  <sheetData>
    <row r="1" spans="1:6" ht="20.100000000000001" customHeight="1" x14ac:dyDescent="0.2">
      <c r="A1" s="9" t="s">
        <v>361</v>
      </c>
      <c r="B1" s="10"/>
      <c r="C1" s="10"/>
      <c r="D1" s="10"/>
      <c r="E1" s="10"/>
      <c r="F1" s="10"/>
    </row>
    <row r="2" spans="1:6" ht="20.100000000000001" customHeight="1" x14ac:dyDescent="0.2">
      <c r="A2" s="96"/>
      <c r="B2" s="10"/>
      <c r="C2" s="10"/>
      <c r="D2" s="10"/>
      <c r="E2" s="10"/>
      <c r="F2" s="10"/>
    </row>
    <row r="3" spans="1:6" ht="20.100000000000001" customHeight="1" x14ac:dyDescent="0.2">
      <c r="A3" s="97" t="s">
        <v>343</v>
      </c>
      <c r="B3" s="10"/>
      <c r="C3" s="10"/>
      <c r="D3" s="10"/>
      <c r="E3" s="10"/>
      <c r="F3" s="10"/>
    </row>
    <row r="4" spans="1:6" ht="15" customHeight="1" thickBot="1" x14ac:dyDescent="0.25">
      <c r="A4" s="1062" t="s">
        <v>375</v>
      </c>
      <c r="B4" s="1062"/>
      <c r="C4" s="10"/>
      <c r="D4" s="10"/>
      <c r="E4" s="10"/>
      <c r="F4" s="10"/>
    </row>
    <row r="5" spans="1:6" ht="60" x14ac:dyDescent="0.2">
      <c r="A5" s="561" t="s">
        <v>4</v>
      </c>
      <c r="B5" s="134" t="s">
        <v>5</v>
      </c>
      <c r="C5" s="161" t="s">
        <v>329</v>
      </c>
      <c r="D5" s="161" t="s">
        <v>330</v>
      </c>
      <c r="E5" s="161" t="s">
        <v>331</v>
      </c>
      <c r="F5" s="562" t="s">
        <v>332</v>
      </c>
    </row>
    <row r="6" spans="1:6" x14ac:dyDescent="0.2">
      <c r="A6" s="547">
        <v>0</v>
      </c>
      <c r="B6" s="548" t="s">
        <v>271</v>
      </c>
      <c r="C6" s="118"/>
      <c r="D6" s="118"/>
      <c r="E6" s="118"/>
      <c r="F6" s="157"/>
    </row>
    <row r="7" spans="1:6" x14ac:dyDescent="0.2">
      <c r="A7" s="446" t="str">
        <f>'Gebäude allgemein'!A6</f>
        <v>1</v>
      </c>
      <c r="B7" s="549" t="str">
        <f>'Gebäude allgemein'!B6</f>
        <v>Gebäude 1</v>
      </c>
      <c r="C7" s="117"/>
      <c r="D7" s="117"/>
      <c r="E7" s="117"/>
      <c r="F7" s="157"/>
    </row>
    <row r="8" spans="1:6" x14ac:dyDescent="0.2">
      <c r="A8" s="446" t="str">
        <f>'Gebäude allgemein'!A7</f>
        <v>2</v>
      </c>
      <c r="B8" s="548" t="str">
        <f>'Gebäude allgemein'!B7</f>
        <v>Gebäude 2</v>
      </c>
      <c r="C8" s="117"/>
      <c r="D8" s="117"/>
      <c r="E8" s="117"/>
      <c r="F8" s="157"/>
    </row>
    <row r="9" spans="1:6" x14ac:dyDescent="0.2">
      <c r="A9" s="446" t="str">
        <f>'Gebäude allgemein'!A8</f>
        <v>3</v>
      </c>
      <c r="B9" s="548" t="str">
        <f>'Gebäude allgemein'!B8</f>
        <v>Gebäude 3</v>
      </c>
      <c r="C9" s="117"/>
      <c r="D9" s="117"/>
      <c r="E9" s="117"/>
      <c r="F9" s="157"/>
    </row>
    <row r="10" spans="1:6" ht="13.5" thickBot="1" x14ac:dyDescent="0.25">
      <c r="A10" s="453" t="str">
        <f>'Gebäude allgemein'!A9</f>
        <v>4</v>
      </c>
      <c r="B10" s="563" t="str">
        <f>'Gebäude allgemein'!B9</f>
        <v>Gebäude 4</v>
      </c>
      <c r="C10" s="504"/>
      <c r="D10" s="504"/>
      <c r="E10" s="504"/>
      <c r="F10" s="564"/>
    </row>
    <row r="11" spans="1:6" x14ac:dyDescent="0.2">
      <c r="A11" s="546"/>
      <c r="B11" s="546"/>
      <c r="C11" s="546"/>
      <c r="D11" s="546"/>
      <c r="E11" s="546"/>
      <c r="F11" s="546"/>
    </row>
    <row r="12" spans="1:6" ht="13.5" thickBot="1" x14ac:dyDescent="0.25">
      <c r="A12" s="15"/>
      <c r="B12" s="15"/>
      <c r="C12" s="15"/>
      <c r="D12" s="15"/>
      <c r="E12" s="15"/>
      <c r="F12" s="15"/>
    </row>
    <row r="13" spans="1:6" x14ac:dyDescent="0.2">
      <c r="A13" s="15"/>
      <c r="B13" s="79" t="s">
        <v>359</v>
      </c>
      <c r="C13" s="83"/>
      <c r="D13" s="15"/>
      <c r="E13" s="15"/>
      <c r="F13" s="15"/>
    </row>
    <row r="14" spans="1:6" x14ac:dyDescent="0.2">
      <c r="A14" s="15"/>
      <c r="B14" s="48" t="s">
        <v>360</v>
      </c>
      <c r="C14" s="401"/>
      <c r="D14" s="15"/>
      <c r="E14" s="15"/>
      <c r="F14" s="15"/>
    </row>
    <row r="15" spans="1:6" x14ac:dyDescent="0.2">
      <c r="A15" s="15"/>
      <c r="B15" s="48" t="s">
        <v>328</v>
      </c>
      <c r="C15" s="86"/>
      <c r="D15" s="15"/>
      <c r="E15" s="15"/>
      <c r="F15" s="15"/>
    </row>
    <row r="16" spans="1:6" ht="13.5" thickBot="1" x14ac:dyDescent="0.25">
      <c r="A16" s="15"/>
      <c r="B16" s="61" t="s">
        <v>325</v>
      </c>
      <c r="C16" s="88"/>
      <c r="D16" s="15"/>
      <c r="E16" s="15"/>
      <c r="F16" s="15"/>
    </row>
  </sheetData>
  <sheetProtection algorithmName="SHA-512" hashValue="Pko2uKz/FsHSpvU9qv6b3gUuMrDJbiXk6T+0YXi8OvHQdwwxLToyfVAXUhlSpTMWCbmXhuU5MSIBd9LMUX9z8g==" saltValue="WsuPuH7mlFH/YFtpsDx23Q==" spinCount="100000" sheet="1" formatCells="0" formatColumns="0" formatRows="0" insertRows="0"/>
  <mergeCells count="1">
    <mergeCell ref="A4:B4"/>
  </mergeCells>
  <phoneticPr fontId="9" type="noConversion"/>
  <pageMargins left="0.74803149606299213" right="0.6692913385826772" top="0.78740157480314965" bottom="0.59055118110236227" header="0.39370078740157483" footer="0.39370078740157483"/>
  <pageSetup paperSize="9" scale="96" orientation="landscape" r:id="rId1"/>
  <headerFooter alignWithMargins="0">
    <oddFooter>&amp;L&amp;"Arial,Standard"&amp;7Seite &amp;P von &amp;N&amp;R&amp;"Arial,Standard"&amp;7Leitfaden Contracting der Bayerischen Staatlichen Hochbauverwaltung, Stand: Oktober/2025</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8">
    <pageSetUpPr fitToPage="1"/>
  </sheetPr>
  <dimension ref="A1:I18"/>
  <sheetViews>
    <sheetView view="pageBreakPreview" zoomScaleNormal="100" zoomScaleSheetLayoutView="100" workbookViewId="0">
      <selection activeCell="A44" sqref="A44"/>
    </sheetView>
  </sheetViews>
  <sheetFormatPr baseColWidth="10" defaultRowHeight="12.75" x14ac:dyDescent="0.2"/>
  <cols>
    <col min="1" max="1" width="7.140625" style="109" customWidth="1"/>
    <col min="2" max="2" width="27.85546875" style="130" customWidth="1"/>
    <col min="3" max="3" width="13.7109375" style="130" customWidth="1"/>
    <col min="4" max="4" width="9.28515625" style="130" customWidth="1"/>
    <col min="5" max="5" width="13" style="130" customWidth="1"/>
    <col min="6" max="6" width="18.7109375" style="130" customWidth="1"/>
    <col min="7" max="7" width="21.140625" style="130" customWidth="1"/>
    <col min="8" max="8" width="23.7109375" style="130" customWidth="1"/>
    <col min="9" max="9" width="17.28515625" style="96" customWidth="1"/>
    <col min="10" max="10" width="20.5703125" style="96" customWidth="1"/>
    <col min="11" max="16384" width="11.42578125" style="96"/>
  </cols>
  <sheetData>
    <row r="1" spans="1:9" ht="20.100000000000001" customHeight="1" x14ac:dyDescent="0.2">
      <c r="A1" s="9" t="s">
        <v>361</v>
      </c>
      <c r="B1" s="119"/>
      <c r="C1" s="119"/>
      <c r="D1" s="119"/>
      <c r="E1" s="119"/>
      <c r="F1" s="119"/>
      <c r="G1" s="119"/>
      <c r="H1" s="119"/>
      <c r="I1" s="95"/>
    </row>
    <row r="2" spans="1:9" ht="20.100000000000001" customHeight="1" x14ac:dyDescent="0.2">
      <c r="A2" s="96"/>
      <c r="B2" s="119"/>
      <c r="C2" s="119"/>
      <c r="D2" s="119"/>
      <c r="E2" s="119"/>
      <c r="F2" s="119"/>
      <c r="G2" s="119"/>
      <c r="H2" s="119"/>
      <c r="I2" s="95"/>
    </row>
    <row r="3" spans="1:9" ht="20.100000000000001" customHeight="1" x14ac:dyDescent="0.2">
      <c r="A3" s="97" t="s">
        <v>344</v>
      </c>
      <c r="B3" s="119"/>
      <c r="C3" s="119"/>
      <c r="D3" s="119"/>
      <c r="E3" s="119"/>
      <c r="F3" s="119"/>
      <c r="G3" s="119"/>
      <c r="H3" s="119"/>
      <c r="I3" s="95"/>
    </row>
    <row r="4" spans="1:9" ht="15" customHeight="1" thickBot="1" x14ac:dyDescent="0.25">
      <c r="A4" s="1062" t="s">
        <v>375</v>
      </c>
      <c r="B4" s="1062"/>
      <c r="C4" s="119"/>
      <c r="D4" s="119"/>
      <c r="E4" s="119"/>
      <c r="F4" s="119"/>
      <c r="G4" s="119"/>
      <c r="H4" s="119"/>
      <c r="I4" s="95"/>
    </row>
    <row r="5" spans="1:9" ht="59.25" customHeight="1" x14ac:dyDescent="0.2">
      <c r="A5" s="1067" t="s">
        <v>4</v>
      </c>
      <c r="B5" s="1069" t="s">
        <v>5</v>
      </c>
      <c r="C5" s="1069" t="s">
        <v>160</v>
      </c>
      <c r="D5" s="1069" t="s">
        <v>179</v>
      </c>
      <c r="E5" s="1069" t="s">
        <v>162</v>
      </c>
      <c r="F5" s="1065" t="s">
        <v>180</v>
      </c>
      <c r="G5" s="1066"/>
      <c r="H5" s="98" t="s">
        <v>182</v>
      </c>
      <c r="I5" s="1063" t="s">
        <v>110</v>
      </c>
    </row>
    <row r="6" spans="1:9" ht="71.25" customHeight="1" x14ac:dyDescent="0.2">
      <c r="A6" s="1068"/>
      <c r="B6" s="1070"/>
      <c r="C6" s="1070"/>
      <c r="D6" s="1070"/>
      <c r="E6" s="1070"/>
      <c r="F6" s="121" t="s">
        <v>106</v>
      </c>
      <c r="G6" s="122" t="s">
        <v>127</v>
      </c>
      <c r="H6" s="123" t="s">
        <v>333</v>
      </c>
      <c r="I6" s="1064"/>
    </row>
    <row r="7" spans="1:9" ht="64.5" customHeight="1" x14ac:dyDescent="0.2">
      <c r="A7" s="124"/>
      <c r="B7" s="125"/>
      <c r="C7" s="126" t="s">
        <v>181</v>
      </c>
      <c r="D7" s="126" t="s">
        <v>161</v>
      </c>
      <c r="E7" s="126"/>
      <c r="F7" s="127" t="s">
        <v>184</v>
      </c>
      <c r="G7" s="120" t="s">
        <v>163</v>
      </c>
      <c r="H7" s="120" t="s">
        <v>183</v>
      </c>
      <c r="I7" s="128"/>
    </row>
    <row r="8" spans="1:9" x14ac:dyDescent="0.2">
      <c r="A8" s="446" t="str">
        <f>'Gebäude allgemein'!A6</f>
        <v>1</v>
      </c>
      <c r="B8" s="438" t="str">
        <f>'Gebäude allgemein'!B6</f>
        <v>Gebäude 1</v>
      </c>
      <c r="C8" s="114"/>
      <c r="D8" s="115"/>
      <c r="E8" s="115"/>
      <c r="F8" s="114"/>
      <c r="G8" s="116"/>
      <c r="H8" s="117"/>
      <c r="I8" s="157"/>
    </row>
    <row r="9" spans="1:9" x14ac:dyDescent="0.2">
      <c r="A9" s="446" t="str">
        <f>'Gebäude allgemein'!A7</f>
        <v>2</v>
      </c>
      <c r="B9" s="438" t="str">
        <f>'Gebäude allgemein'!B7</f>
        <v>Gebäude 2</v>
      </c>
      <c r="C9" s="114"/>
      <c r="D9" s="115"/>
      <c r="E9" s="115"/>
      <c r="F9" s="114"/>
      <c r="G9" s="116"/>
      <c r="H9" s="118"/>
      <c r="I9" s="157"/>
    </row>
    <row r="10" spans="1:9" x14ac:dyDescent="0.2">
      <c r="A10" s="446" t="str">
        <f>'Gebäude allgemein'!A8</f>
        <v>3</v>
      </c>
      <c r="B10" s="438" t="str">
        <f>'Gebäude allgemein'!B8</f>
        <v>Gebäude 3</v>
      </c>
      <c r="C10" s="117"/>
      <c r="D10" s="503"/>
      <c r="E10" s="503"/>
      <c r="F10" s="114"/>
      <c r="G10" s="116"/>
      <c r="H10" s="117"/>
      <c r="I10" s="157"/>
    </row>
    <row r="11" spans="1:9" ht="13.5" thickBot="1" x14ac:dyDescent="0.25">
      <c r="A11" s="453" t="str">
        <f>'Gebäude allgemein'!A9</f>
        <v>4</v>
      </c>
      <c r="B11" s="439" t="str">
        <f>'Gebäude allgemein'!B9</f>
        <v>Gebäude 4</v>
      </c>
      <c r="C11" s="158"/>
      <c r="D11" s="159"/>
      <c r="E11" s="159"/>
      <c r="F11" s="158"/>
      <c r="G11" s="373"/>
      <c r="H11" s="504"/>
      <c r="I11" s="160"/>
    </row>
    <row r="12" spans="1:9" x14ac:dyDescent="0.2">
      <c r="A12" s="543"/>
      <c r="B12" s="544"/>
      <c r="C12" s="544"/>
      <c r="D12" s="544"/>
      <c r="E12" s="544"/>
      <c r="F12" s="544"/>
      <c r="G12" s="544"/>
      <c r="H12" s="544"/>
      <c r="I12" s="546"/>
    </row>
    <row r="13" spans="1:9" ht="13.5" thickBot="1" x14ac:dyDescent="0.25">
      <c r="A13" s="103"/>
      <c r="B13" s="17"/>
      <c r="C13" s="17"/>
      <c r="D13" s="17"/>
      <c r="E13" s="17"/>
      <c r="F13" s="17"/>
      <c r="G13" s="17"/>
      <c r="H13" s="17"/>
      <c r="I13" s="15"/>
    </row>
    <row r="14" spans="1:9" x14ac:dyDescent="0.2">
      <c r="A14" s="103"/>
      <c r="B14" s="79" t="s">
        <v>359</v>
      </c>
      <c r="C14" s="83"/>
      <c r="D14" s="27"/>
      <c r="E14" s="17"/>
      <c r="F14" s="17"/>
      <c r="G14" s="17"/>
      <c r="H14" s="17"/>
      <c r="I14" s="15"/>
    </row>
    <row r="15" spans="1:9" x14ac:dyDescent="0.2">
      <c r="A15" s="103"/>
      <c r="B15" s="48" t="s">
        <v>360</v>
      </c>
      <c r="C15" s="401"/>
      <c r="D15" s="27"/>
      <c r="E15" s="17"/>
      <c r="F15" s="17"/>
      <c r="G15" s="17"/>
      <c r="H15" s="17"/>
      <c r="I15" s="15"/>
    </row>
    <row r="16" spans="1:9" x14ac:dyDescent="0.2">
      <c r="A16" s="103"/>
      <c r="B16" s="48" t="s">
        <v>328</v>
      </c>
      <c r="C16" s="86"/>
      <c r="D16" s="27"/>
      <c r="E16" s="17"/>
      <c r="F16" s="17"/>
      <c r="G16" s="17"/>
      <c r="H16" s="17"/>
      <c r="I16" s="15"/>
    </row>
    <row r="17" spans="1:9" ht="13.5" thickBot="1" x14ac:dyDescent="0.25">
      <c r="A17" s="103"/>
      <c r="B17" s="61" t="s">
        <v>325</v>
      </c>
      <c r="C17" s="88"/>
      <c r="D17" s="129"/>
      <c r="E17" s="17"/>
      <c r="F17" s="17"/>
      <c r="G17" s="17"/>
      <c r="H17" s="17"/>
      <c r="I17" s="15"/>
    </row>
    <row r="18" spans="1:9" x14ac:dyDescent="0.2">
      <c r="A18" s="103"/>
      <c r="B18" s="17"/>
      <c r="C18" s="17"/>
      <c r="D18" s="17"/>
      <c r="E18" s="17"/>
      <c r="F18" s="17"/>
      <c r="G18" s="17"/>
      <c r="H18" s="17"/>
      <c r="I18" s="15"/>
    </row>
  </sheetData>
  <sheetProtection algorithmName="SHA-512" hashValue="DOHVnJk5BuIiSh54UTAcBMaff3rY40ThTZOHRF8jmB9JtWacvDWr+x5FVMVb7+6uO1/NvIuMeI/gYK5E4wPFuw==" saltValue="8Y17CLXK5gvr4trHDZGmcQ==" spinCount="100000" sheet="1" formatCells="0" formatColumns="0" formatRows="0" insertRows="0"/>
  <mergeCells count="8">
    <mergeCell ref="A4:B4"/>
    <mergeCell ref="I5:I6"/>
    <mergeCell ref="F5:G5"/>
    <mergeCell ref="A5:A6"/>
    <mergeCell ref="B5:B6"/>
    <mergeCell ref="C5:C6"/>
    <mergeCell ref="D5:D6"/>
    <mergeCell ref="E5:E6"/>
  </mergeCells>
  <phoneticPr fontId="0" type="noConversion"/>
  <pageMargins left="0.74803149606299213" right="0.6692913385826772" top="0.78740157480314965" bottom="0.59055118110236227" header="0.39370078740157483" footer="0.39370078740157483"/>
  <pageSetup paperSize="9" scale="88"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9"/>
  <dimension ref="A1:V35"/>
  <sheetViews>
    <sheetView showZeros="0" tabSelected="1" view="pageBreakPreview" zoomScaleNormal="100" zoomScaleSheetLayoutView="100" workbookViewId="0">
      <selection activeCell="A44" sqref="A44"/>
    </sheetView>
  </sheetViews>
  <sheetFormatPr baseColWidth="10" defaultRowHeight="12.75" x14ac:dyDescent="0.2"/>
  <cols>
    <col min="1" max="1" width="5.28515625" style="96" customWidth="1"/>
    <col min="2" max="2" width="35.5703125" style="96" customWidth="1"/>
    <col min="3" max="3" width="32.42578125" style="96" customWidth="1"/>
    <col min="4" max="11" width="10.7109375" style="142" customWidth="1"/>
    <col min="12" max="12" width="11.85546875" style="142" customWidth="1"/>
    <col min="13" max="13" width="13" style="142" customWidth="1"/>
    <col min="14" max="14" width="12.28515625" style="142" customWidth="1"/>
    <col min="15" max="15" width="11.140625" style="110" customWidth="1"/>
    <col min="16" max="16" width="11.7109375" style="96" customWidth="1"/>
    <col min="17" max="17" width="12.42578125" style="96" customWidth="1"/>
    <col min="18" max="18" width="8.85546875" style="96" customWidth="1"/>
    <col min="19" max="19" width="9.42578125" style="96" customWidth="1"/>
    <col min="20" max="20" width="8.85546875" style="96" customWidth="1"/>
    <col min="21" max="21" width="9.5703125" style="96" customWidth="1"/>
    <col min="22" max="22" width="10" style="96" customWidth="1"/>
    <col min="23" max="16384" width="11.42578125" style="96"/>
  </cols>
  <sheetData>
    <row r="1" spans="1:22" ht="20.100000000000001" customHeight="1" x14ac:dyDescent="0.2">
      <c r="A1" s="9" t="s">
        <v>361</v>
      </c>
      <c r="B1" s="95"/>
      <c r="C1" s="95"/>
      <c r="D1" s="131"/>
      <c r="E1" s="131"/>
      <c r="F1" s="131"/>
      <c r="G1" s="131"/>
      <c r="H1" s="131"/>
      <c r="I1" s="131"/>
      <c r="J1" s="131"/>
      <c r="K1" s="131"/>
      <c r="L1" s="131"/>
      <c r="M1" s="131"/>
      <c r="N1" s="131"/>
      <c r="O1" s="132"/>
      <c r="P1" s="95"/>
      <c r="Q1" s="95"/>
      <c r="R1" s="95"/>
      <c r="S1" s="95"/>
      <c r="T1" s="95"/>
      <c r="U1" s="95"/>
      <c r="V1" s="95"/>
    </row>
    <row r="2" spans="1:22" ht="20.100000000000001" customHeight="1" x14ac:dyDescent="0.2">
      <c r="B2" s="95"/>
      <c r="C2" s="95"/>
      <c r="D2" s="131"/>
      <c r="E2" s="131"/>
      <c r="F2" s="131"/>
      <c r="G2" s="131"/>
      <c r="H2" s="131"/>
      <c r="I2" s="131"/>
      <c r="J2" s="131"/>
      <c r="K2" s="131"/>
      <c r="L2" s="131"/>
      <c r="M2" s="131"/>
      <c r="N2" s="131"/>
      <c r="O2" s="132"/>
      <c r="P2" s="95"/>
      <c r="Q2" s="95"/>
      <c r="R2" s="95"/>
      <c r="S2" s="95"/>
      <c r="T2" s="95"/>
      <c r="U2" s="95"/>
      <c r="V2" s="95"/>
    </row>
    <row r="3" spans="1:22" ht="20.100000000000001" customHeight="1" x14ac:dyDescent="0.2">
      <c r="A3" s="97" t="s">
        <v>345</v>
      </c>
      <c r="B3" s="95"/>
      <c r="C3" s="95"/>
      <c r="D3" s="131"/>
      <c r="E3" s="131"/>
      <c r="F3" s="131"/>
      <c r="G3" s="131"/>
      <c r="H3" s="131"/>
      <c r="I3" s="131"/>
      <c r="J3" s="131"/>
      <c r="K3" s="131"/>
      <c r="L3" s="131"/>
      <c r="M3" s="131"/>
      <c r="N3" s="131"/>
      <c r="O3" s="132"/>
      <c r="P3" s="95"/>
      <c r="Q3" s="95"/>
      <c r="R3" s="95"/>
      <c r="S3" s="95"/>
      <c r="T3" s="95"/>
      <c r="U3" s="95"/>
      <c r="V3" s="95"/>
    </row>
    <row r="4" spans="1:22" ht="15" customHeight="1" thickBot="1" x14ac:dyDescent="0.25">
      <c r="A4" s="1062" t="s">
        <v>375</v>
      </c>
      <c r="B4" s="1062"/>
      <c r="C4" s="95"/>
      <c r="D4" s="131"/>
      <c r="E4" s="131"/>
      <c r="F4" s="131"/>
      <c r="G4" s="131"/>
      <c r="H4" s="131"/>
      <c r="I4" s="131"/>
      <c r="J4" s="131"/>
      <c r="K4" s="131"/>
      <c r="L4" s="131"/>
      <c r="M4" s="131"/>
      <c r="N4" s="131"/>
      <c r="O4" s="132"/>
      <c r="P4" s="95"/>
      <c r="Q4" s="95"/>
      <c r="R4" s="95"/>
      <c r="S4" s="95"/>
      <c r="T4" s="95"/>
      <c r="U4" s="95"/>
      <c r="V4" s="95"/>
    </row>
    <row r="5" spans="1:22" ht="56.25" customHeight="1" x14ac:dyDescent="0.2">
      <c r="A5" s="1074" t="s">
        <v>4</v>
      </c>
      <c r="B5" s="1076" t="s">
        <v>5</v>
      </c>
      <c r="C5" s="1079" t="s">
        <v>185</v>
      </c>
      <c r="D5" s="1078" t="s">
        <v>11</v>
      </c>
      <c r="E5" s="1078"/>
      <c r="F5" s="1088" t="s">
        <v>10</v>
      </c>
      <c r="G5" s="1089"/>
      <c r="H5" s="1078" t="s">
        <v>187</v>
      </c>
      <c r="I5" s="1090"/>
      <c r="J5" s="1078" t="s">
        <v>405</v>
      </c>
      <c r="K5" s="1090"/>
      <c r="L5" s="135" t="s">
        <v>12</v>
      </c>
      <c r="M5" s="135" t="s">
        <v>107</v>
      </c>
      <c r="N5" s="135" t="s">
        <v>26</v>
      </c>
      <c r="O5" s="1076" t="s">
        <v>8</v>
      </c>
      <c r="P5" s="1083"/>
      <c r="Q5" s="1083"/>
      <c r="R5" s="1083"/>
      <c r="S5" s="1083"/>
      <c r="T5" s="1083"/>
      <c r="U5" s="1083"/>
      <c r="V5" s="1084"/>
    </row>
    <row r="6" spans="1:22" ht="28.5" customHeight="1" x14ac:dyDescent="0.2">
      <c r="A6" s="1075"/>
      <c r="B6" s="1077"/>
      <c r="C6" s="1080"/>
      <c r="D6" s="333" t="s">
        <v>20</v>
      </c>
      <c r="E6" s="333" t="s">
        <v>21</v>
      </c>
      <c r="F6" s="333" t="s">
        <v>20</v>
      </c>
      <c r="G6" s="333" t="s">
        <v>21</v>
      </c>
      <c r="H6" s="333" t="s">
        <v>188</v>
      </c>
      <c r="I6" s="333" t="s">
        <v>189</v>
      </c>
      <c r="J6" s="333" t="s">
        <v>188</v>
      </c>
      <c r="K6" s="333" t="s">
        <v>189</v>
      </c>
      <c r="L6" s="333" t="s">
        <v>20</v>
      </c>
      <c r="M6" s="333" t="s">
        <v>190</v>
      </c>
      <c r="N6" s="333" t="s">
        <v>191</v>
      </c>
      <c r="O6" s="1085"/>
      <c r="P6" s="1086"/>
      <c r="Q6" s="1086"/>
      <c r="R6" s="1086"/>
      <c r="S6" s="1086"/>
      <c r="T6" s="1086"/>
      <c r="U6" s="1086"/>
      <c r="V6" s="1087"/>
    </row>
    <row r="7" spans="1:22" ht="20.100000000000001" customHeight="1" x14ac:dyDescent="0.2">
      <c r="A7" s="440" t="str">
        <f>'Gebäude allgemein'!A6</f>
        <v>1</v>
      </c>
      <c r="B7" s="441" t="str">
        <f>'Gebäude allgemein'!B6</f>
        <v>Gebäude 1</v>
      </c>
      <c r="C7" s="143" t="s">
        <v>186</v>
      </c>
      <c r="D7" s="144"/>
      <c r="E7" s="144"/>
      <c r="F7" s="144"/>
      <c r="G7" s="144"/>
      <c r="H7" s="144"/>
      <c r="I7" s="144"/>
      <c r="J7" s="144"/>
      <c r="K7" s="144"/>
      <c r="L7" s="144"/>
      <c r="M7" s="144"/>
      <c r="N7" s="144"/>
      <c r="O7" s="1081"/>
      <c r="P7" s="1012"/>
      <c r="Q7" s="1012"/>
      <c r="R7" s="1012"/>
      <c r="S7" s="1012"/>
      <c r="T7" s="1012"/>
      <c r="U7" s="1012"/>
      <c r="V7" s="1082"/>
    </row>
    <row r="8" spans="1:22" ht="20.100000000000001" customHeight="1" x14ac:dyDescent="0.2">
      <c r="A8" s="442"/>
      <c r="B8" s="443"/>
      <c r="C8" s="143" t="s">
        <v>251</v>
      </c>
      <c r="D8" s="144"/>
      <c r="E8" s="144"/>
      <c r="F8" s="144"/>
      <c r="G8" s="144"/>
      <c r="H8" s="144"/>
      <c r="I8" s="144"/>
      <c r="J8" s="144"/>
      <c r="K8" s="144"/>
      <c r="L8" s="144"/>
      <c r="M8" s="144"/>
      <c r="N8" s="144"/>
      <c r="O8" s="1071"/>
      <c r="P8" s="1072"/>
      <c r="Q8" s="1072"/>
      <c r="R8" s="1072"/>
      <c r="S8" s="1072"/>
      <c r="T8" s="1072"/>
      <c r="U8" s="1072"/>
      <c r="V8" s="1073"/>
    </row>
    <row r="9" spans="1:22" ht="20.100000000000001" customHeight="1" x14ac:dyDescent="0.2">
      <c r="A9" s="442"/>
      <c r="B9" s="443"/>
      <c r="C9" s="143" t="s">
        <v>121</v>
      </c>
      <c r="D9" s="144"/>
      <c r="E9" s="144"/>
      <c r="F9" s="144"/>
      <c r="G9" s="144"/>
      <c r="H9" s="144"/>
      <c r="I9" s="144"/>
      <c r="J9" s="144"/>
      <c r="K9" s="144"/>
      <c r="L9" s="144"/>
      <c r="M9" s="144"/>
      <c r="N9" s="144"/>
      <c r="O9" s="1071"/>
      <c r="P9" s="1072"/>
      <c r="Q9" s="1072"/>
      <c r="R9" s="1072"/>
      <c r="S9" s="1072"/>
      <c r="T9" s="1072"/>
      <c r="U9" s="1072"/>
      <c r="V9" s="1073"/>
    </row>
    <row r="10" spans="1:22" ht="20.100000000000001" customHeight="1" x14ac:dyDescent="0.2">
      <c r="A10" s="442"/>
      <c r="B10" s="443"/>
      <c r="C10" s="143" t="s">
        <v>130</v>
      </c>
      <c r="D10" s="144"/>
      <c r="E10" s="144"/>
      <c r="F10" s="144"/>
      <c r="G10" s="144"/>
      <c r="H10" s="144"/>
      <c r="I10" s="144"/>
      <c r="J10" s="144"/>
      <c r="K10" s="144"/>
      <c r="L10" s="144"/>
      <c r="M10" s="144"/>
      <c r="N10" s="144"/>
      <c r="O10" s="1071"/>
      <c r="P10" s="1072"/>
      <c r="Q10" s="1072"/>
      <c r="R10" s="1072"/>
      <c r="S10" s="1072"/>
      <c r="T10" s="1072"/>
      <c r="U10" s="1072"/>
      <c r="V10" s="1073"/>
    </row>
    <row r="11" spans="1:22" ht="20.100000000000001" customHeight="1" x14ac:dyDescent="0.2">
      <c r="A11" s="444" t="str">
        <f>'Gebäude allgemein'!A7</f>
        <v>2</v>
      </c>
      <c r="B11" s="445" t="str">
        <f>'Gebäude allgemein'!B7</f>
        <v>Gebäude 2</v>
      </c>
      <c r="C11" s="114"/>
      <c r="D11" s="144"/>
      <c r="E11" s="146"/>
      <c r="F11" s="144"/>
      <c r="G11" s="144"/>
      <c r="H11" s="144"/>
      <c r="I11" s="144"/>
      <c r="J11" s="144"/>
      <c r="K11" s="144"/>
      <c r="L11" s="144"/>
      <c r="M11" s="146"/>
      <c r="N11" s="146"/>
      <c r="O11" s="1071"/>
      <c r="P11" s="1072"/>
      <c r="Q11" s="1072"/>
      <c r="R11" s="1072"/>
      <c r="S11" s="1072"/>
      <c r="T11" s="1072"/>
      <c r="U11" s="1072"/>
      <c r="V11" s="1073"/>
    </row>
    <row r="12" spans="1:22" ht="20.100000000000001" customHeight="1" x14ac:dyDescent="0.2">
      <c r="A12" s="446" t="str">
        <f>'Gebäude allgemein'!A8</f>
        <v>3</v>
      </c>
      <c r="B12" s="441" t="str">
        <f>'Gebäude allgemein'!B8</f>
        <v>Gebäude 3</v>
      </c>
      <c r="C12" s="143"/>
      <c r="D12" s="144"/>
      <c r="E12" s="144"/>
      <c r="F12" s="144"/>
      <c r="G12" s="144"/>
      <c r="H12" s="144"/>
      <c r="I12" s="144"/>
      <c r="J12" s="144"/>
      <c r="K12" s="144"/>
      <c r="L12" s="144"/>
      <c r="M12" s="144"/>
      <c r="N12" s="144"/>
      <c r="O12" s="1071"/>
      <c r="P12" s="1072"/>
      <c r="Q12" s="1072"/>
      <c r="R12" s="1072"/>
      <c r="S12" s="1072"/>
      <c r="T12" s="1072"/>
      <c r="U12" s="1072"/>
      <c r="V12" s="1073"/>
    </row>
    <row r="13" spans="1:22" ht="20.100000000000001" customHeight="1" x14ac:dyDescent="0.2">
      <c r="A13" s="444" t="str">
        <f>'Gebäude allgemein'!A9</f>
        <v>4</v>
      </c>
      <c r="B13" s="447" t="str">
        <f>'Gebäude allgemein'!B9</f>
        <v>Gebäude 4</v>
      </c>
      <c r="C13" s="143"/>
      <c r="D13" s="144"/>
      <c r="E13" s="144"/>
      <c r="F13" s="144"/>
      <c r="G13" s="144"/>
      <c r="H13" s="144"/>
      <c r="I13" s="144"/>
      <c r="J13" s="144"/>
      <c r="K13" s="144"/>
      <c r="L13" s="144"/>
      <c r="M13" s="144"/>
      <c r="N13" s="144"/>
      <c r="O13" s="1071"/>
      <c r="P13" s="1072"/>
      <c r="Q13" s="1072"/>
      <c r="R13" s="1072"/>
      <c r="S13" s="1072"/>
      <c r="T13" s="1072"/>
      <c r="U13" s="1072"/>
      <c r="V13" s="1073"/>
    </row>
    <row r="14" spans="1:22" ht="11.25" customHeight="1" thickBot="1" x14ac:dyDescent="0.25">
      <c r="A14" s="448"/>
      <c r="B14" s="449"/>
      <c r="C14" s="450"/>
      <c r="D14" s="450"/>
      <c r="E14" s="450"/>
      <c r="F14" s="450"/>
      <c r="G14" s="450"/>
      <c r="H14" s="450"/>
      <c r="I14" s="450"/>
      <c r="J14" s="450"/>
      <c r="K14" s="450"/>
      <c r="L14" s="450"/>
      <c r="M14" s="450"/>
      <c r="N14" s="450"/>
      <c r="O14" s="1094"/>
      <c r="P14" s="1095"/>
      <c r="Q14" s="1095"/>
      <c r="R14" s="1095"/>
      <c r="S14" s="1095"/>
      <c r="T14" s="1095"/>
      <c r="U14" s="1095"/>
      <c r="V14" s="1096"/>
    </row>
    <row r="15" spans="1:22" ht="25.5" customHeight="1" x14ac:dyDescent="0.2">
      <c r="A15" s="565"/>
      <c r="B15" s="13"/>
      <c r="C15" s="13"/>
      <c r="D15" s="13"/>
      <c r="E15" s="13"/>
      <c r="F15" s="13"/>
      <c r="G15" s="13"/>
      <c r="H15" s="13"/>
      <c r="I15" s="13"/>
      <c r="J15" s="13"/>
      <c r="K15" s="13"/>
      <c r="L15" s="13"/>
      <c r="M15" s="13"/>
      <c r="N15" s="13"/>
      <c r="O15" s="13"/>
      <c r="P15" s="136"/>
      <c r="Q15" s="136"/>
      <c r="R15" s="136"/>
      <c r="S15" s="136"/>
      <c r="T15" s="136"/>
      <c r="U15" s="136"/>
      <c r="V15" s="136"/>
    </row>
    <row r="16" spans="1:22" ht="13.5" thickBot="1" x14ac:dyDescent="0.25">
      <c r="A16" s="137"/>
      <c r="B16" s="137"/>
      <c r="C16" s="137"/>
      <c r="D16" s="138"/>
      <c r="E16" s="138"/>
      <c r="F16" s="138"/>
      <c r="G16" s="138"/>
      <c r="H16" s="138"/>
      <c r="I16" s="138"/>
      <c r="J16" s="138"/>
      <c r="K16" s="138"/>
      <c r="L16" s="138"/>
      <c r="M16" s="138"/>
      <c r="N16" s="138"/>
      <c r="O16" s="139"/>
      <c r="P16" s="136"/>
      <c r="Q16" s="136"/>
      <c r="R16" s="136"/>
      <c r="S16" s="136"/>
      <c r="T16" s="136"/>
      <c r="U16" s="136"/>
      <c r="V16" s="136"/>
    </row>
    <row r="17" spans="1:22" ht="56.25" customHeight="1" x14ac:dyDescent="0.2">
      <c r="A17" s="1074" t="s">
        <v>4</v>
      </c>
      <c r="B17" s="1076" t="s">
        <v>5</v>
      </c>
      <c r="C17" s="1079" t="s">
        <v>185</v>
      </c>
      <c r="D17" s="1099" t="s">
        <v>13</v>
      </c>
      <c r="E17" s="1100"/>
      <c r="F17" s="1099" t="s">
        <v>14</v>
      </c>
      <c r="G17" s="1100"/>
      <c r="H17" s="1099" t="s">
        <v>15</v>
      </c>
      <c r="I17" s="1100"/>
      <c r="J17" s="1099" t="s">
        <v>16</v>
      </c>
      <c r="K17" s="1100"/>
      <c r="L17" s="1099" t="s">
        <v>17</v>
      </c>
      <c r="M17" s="1100"/>
      <c r="N17" s="1099" t="s">
        <v>18</v>
      </c>
      <c r="O17" s="1100"/>
      <c r="P17" s="1099" t="s">
        <v>19</v>
      </c>
      <c r="Q17" s="1101"/>
      <c r="R17" s="1097" t="s">
        <v>272</v>
      </c>
      <c r="S17" s="1106" t="s">
        <v>30</v>
      </c>
      <c r="T17" s="1097" t="s">
        <v>273</v>
      </c>
      <c r="U17" s="1106" t="s">
        <v>30</v>
      </c>
      <c r="V17" s="1102" t="s">
        <v>274</v>
      </c>
    </row>
    <row r="18" spans="1:22" ht="28.5" customHeight="1" thickBot="1" x14ac:dyDescent="0.25">
      <c r="A18" s="1091"/>
      <c r="B18" s="1092"/>
      <c r="C18" s="1093"/>
      <c r="D18" s="393" t="s">
        <v>357</v>
      </c>
      <c r="E18" s="394" t="s">
        <v>358</v>
      </c>
      <c r="F18" s="393" t="s">
        <v>357</v>
      </c>
      <c r="G18" s="394" t="s">
        <v>358</v>
      </c>
      <c r="H18" s="393" t="s">
        <v>357</v>
      </c>
      <c r="I18" s="394" t="s">
        <v>358</v>
      </c>
      <c r="J18" s="393" t="s">
        <v>357</v>
      </c>
      <c r="K18" s="394" t="s">
        <v>358</v>
      </c>
      <c r="L18" s="393" t="s">
        <v>357</v>
      </c>
      <c r="M18" s="394" t="s">
        <v>358</v>
      </c>
      <c r="N18" s="393" t="s">
        <v>357</v>
      </c>
      <c r="O18" s="394" t="s">
        <v>358</v>
      </c>
      <c r="P18" s="393" t="s">
        <v>357</v>
      </c>
      <c r="Q18" s="573" t="s">
        <v>358</v>
      </c>
      <c r="R18" s="1098"/>
      <c r="S18" s="1107"/>
      <c r="T18" s="1098"/>
      <c r="U18" s="1107"/>
      <c r="V18" s="1103"/>
    </row>
    <row r="19" spans="1:22" ht="20.100000000000001" customHeight="1" x14ac:dyDescent="0.2">
      <c r="A19" s="440" t="str">
        <f>A7</f>
        <v>1</v>
      </c>
      <c r="B19" s="441" t="str">
        <f>B7</f>
        <v>Gebäude 1</v>
      </c>
      <c r="C19" s="143" t="str">
        <f>C7</f>
        <v>Übergreifend</v>
      </c>
      <c r="D19" s="147">
        <v>0</v>
      </c>
      <c r="E19" s="147">
        <v>0</v>
      </c>
      <c r="F19" s="147">
        <v>0</v>
      </c>
      <c r="G19" s="147">
        <v>0</v>
      </c>
      <c r="H19" s="147">
        <v>0</v>
      </c>
      <c r="I19" s="147">
        <v>0</v>
      </c>
      <c r="J19" s="147">
        <v>0</v>
      </c>
      <c r="K19" s="147">
        <v>0</v>
      </c>
      <c r="L19" s="147">
        <v>0</v>
      </c>
      <c r="M19" s="147">
        <v>0</v>
      </c>
      <c r="N19" s="147">
        <v>0</v>
      </c>
      <c r="O19" s="147">
        <v>0</v>
      </c>
      <c r="P19" s="147">
        <v>0</v>
      </c>
      <c r="Q19" s="574">
        <v>0</v>
      </c>
      <c r="R19" s="469">
        <f t="shared" ref="R19:R25" si="0">24*((E19-D19)+(G19-F19)+(I19-H19)+(K19-J19)+(M19-L19))</f>
        <v>0</v>
      </c>
      <c r="S19" s="470">
        <v>52.14</v>
      </c>
      <c r="T19" s="473">
        <f t="shared" ref="T19:T25" si="1">24*((O19-N19)+(Q19-P19))</f>
        <v>0</v>
      </c>
      <c r="U19" s="474">
        <v>52.14</v>
      </c>
      <c r="V19" s="475">
        <f t="shared" ref="V19:V25" si="2">R19*S19+T19*U19</f>
        <v>0</v>
      </c>
    </row>
    <row r="20" spans="1:22" ht="20.100000000000001" customHeight="1" x14ac:dyDescent="0.2">
      <c r="A20" s="442"/>
      <c r="B20" s="443"/>
      <c r="C20" s="143" t="str">
        <f>C8</f>
        <v>Raum 1</v>
      </c>
      <c r="D20" s="148">
        <v>0</v>
      </c>
      <c r="E20" s="149">
        <v>0</v>
      </c>
      <c r="F20" s="149">
        <v>0</v>
      </c>
      <c r="G20" s="149">
        <v>0</v>
      </c>
      <c r="H20" s="149">
        <v>0</v>
      </c>
      <c r="I20" s="149">
        <v>0</v>
      </c>
      <c r="J20" s="149">
        <v>0</v>
      </c>
      <c r="K20" s="149">
        <v>0</v>
      </c>
      <c r="L20" s="149">
        <v>0</v>
      </c>
      <c r="M20" s="149">
        <v>0</v>
      </c>
      <c r="N20" s="149">
        <v>0</v>
      </c>
      <c r="O20" s="149">
        <v>0</v>
      </c>
      <c r="P20" s="149">
        <v>0</v>
      </c>
      <c r="Q20" s="575">
        <v>0</v>
      </c>
      <c r="R20" s="471">
        <f t="shared" si="0"/>
        <v>0</v>
      </c>
      <c r="S20" s="472">
        <v>52.14</v>
      </c>
      <c r="T20" s="476">
        <f t="shared" si="1"/>
        <v>0</v>
      </c>
      <c r="U20" s="472">
        <v>52.14</v>
      </c>
      <c r="V20" s="477">
        <f t="shared" si="2"/>
        <v>0</v>
      </c>
    </row>
    <row r="21" spans="1:22" ht="20.100000000000001" customHeight="1" x14ac:dyDescent="0.2">
      <c r="A21" s="442"/>
      <c r="B21" s="443"/>
      <c r="C21" s="143" t="str">
        <f>C9</f>
        <v>Außenbeleuchtung</v>
      </c>
      <c r="D21" s="148">
        <v>0</v>
      </c>
      <c r="E21" s="149">
        <v>0</v>
      </c>
      <c r="F21" s="149">
        <v>0</v>
      </c>
      <c r="G21" s="149">
        <v>0</v>
      </c>
      <c r="H21" s="148">
        <v>0</v>
      </c>
      <c r="I21" s="149">
        <v>0</v>
      </c>
      <c r="J21" s="149">
        <v>0</v>
      </c>
      <c r="K21" s="149">
        <v>0</v>
      </c>
      <c r="L21" s="149">
        <v>0</v>
      </c>
      <c r="M21" s="149">
        <v>0</v>
      </c>
      <c r="N21" s="149"/>
      <c r="O21" s="149"/>
      <c r="P21" s="149"/>
      <c r="Q21" s="575"/>
      <c r="R21" s="471">
        <f t="shared" si="0"/>
        <v>0</v>
      </c>
      <c r="S21" s="472">
        <v>52.14</v>
      </c>
      <c r="T21" s="476">
        <f t="shared" si="1"/>
        <v>0</v>
      </c>
      <c r="U21" s="472">
        <v>52.14</v>
      </c>
      <c r="V21" s="477">
        <f t="shared" si="2"/>
        <v>0</v>
      </c>
    </row>
    <row r="22" spans="1:22" ht="20.100000000000001" customHeight="1" x14ac:dyDescent="0.2">
      <c r="A22" s="442"/>
      <c r="B22" s="443"/>
      <c r="C22" s="143" t="str">
        <f>C10</f>
        <v>…</v>
      </c>
      <c r="D22" s="148"/>
      <c r="E22" s="149"/>
      <c r="F22" s="149"/>
      <c r="G22" s="149"/>
      <c r="H22" s="149"/>
      <c r="I22" s="149"/>
      <c r="J22" s="149"/>
      <c r="K22" s="149"/>
      <c r="L22" s="149"/>
      <c r="M22" s="149"/>
      <c r="N22" s="149"/>
      <c r="O22" s="149"/>
      <c r="P22" s="149"/>
      <c r="Q22" s="575"/>
      <c r="R22" s="471">
        <f t="shared" si="0"/>
        <v>0</v>
      </c>
      <c r="S22" s="472">
        <v>52.14</v>
      </c>
      <c r="T22" s="476">
        <f t="shared" si="1"/>
        <v>0</v>
      </c>
      <c r="U22" s="472">
        <v>52.14</v>
      </c>
      <c r="V22" s="477">
        <f t="shared" si="2"/>
        <v>0</v>
      </c>
    </row>
    <row r="23" spans="1:22" ht="20.100000000000001" customHeight="1" x14ac:dyDescent="0.2">
      <c r="A23" s="444" t="str">
        <f t="shared" ref="A23:B25" si="3">A11</f>
        <v>2</v>
      </c>
      <c r="B23" s="445" t="str">
        <f t="shared" si="3"/>
        <v>Gebäude 2</v>
      </c>
      <c r="C23" s="114"/>
      <c r="D23" s="150"/>
      <c r="E23" s="151"/>
      <c r="F23" s="151"/>
      <c r="G23" s="151"/>
      <c r="H23" s="151"/>
      <c r="I23" s="151"/>
      <c r="J23" s="151"/>
      <c r="K23" s="151"/>
      <c r="L23" s="151"/>
      <c r="M23" s="151"/>
      <c r="N23" s="151"/>
      <c r="O23" s="151">
        <v>0</v>
      </c>
      <c r="P23" s="151">
        <v>0</v>
      </c>
      <c r="Q23" s="576">
        <v>0</v>
      </c>
      <c r="R23" s="471">
        <f t="shared" si="0"/>
        <v>0</v>
      </c>
      <c r="S23" s="472">
        <v>52.14</v>
      </c>
      <c r="T23" s="476">
        <f t="shared" si="1"/>
        <v>0</v>
      </c>
      <c r="U23" s="472">
        <v>52.14</v>
      </c>
      <c r="V23" s="477">
        <f t="shared" si="2"/>
        <v>0</v>
      </c>
    </row>
    <row r="24" spans="1:22" ht="20.100000000000001" customHeight="1" x14ac:dyDescent="0.2">
      <c r="A24" s="446" t="str">
        <f t="shared" si="3"/>
        <v>3</v>
      </c>
      <c r="B24" s="441" t="str">
        <f t="shared" si="3"/>
        <v>Gebäude 3</v>
      </c>
      <c r="C24" s="143"/>
      <c r="D24" s="150"/>
      <c r="E24" s="151"/>
      <c r="F24" s="151"/>
      <c r="G24" s="151"/>
      <c r="H24" s="151"/>
      <c r="I24" s="151"/>
      <c r="J24" s="151"/>
      <c r="K24" s="151"/>
      <c r="L24" s="151"/>
      <c r="M24" s="151"/>
      <c r="N24" s="151"/>
      <c r="O24" s="151"/>
      <c r="P24" s="151"/>
      <c r="Q24" s="576"/>
      <c r="R24" s="471">
        <f t="shared" si="0"/>
        <v>0</v>
      </c>
      <c r="S24" s="472">
        <v>52.14</v>
      </c>
      <c r="T24" s="476">
        <f t="shared" si="1"/>
        <v>0</v>
      </c>
      <c r="U24" s="472">
        <v>52.14</v>
      </c>
      <c r="V24" s="477">
        <f t="shared" si="2"/>
        <v>0</v>
      </c>
    </row>
    <row r="25" spans="1:22" ht="20.100000000000001" customHeight="1" x14ac:dyDescent="0.2">
      <c r="A25" s="444" t="str">
        <f t="shared" si="3"/>
        <v>4</v>
      </c>
      <c r="B25" s="447" t="str">
        <f t="shared" si="3"/>
        <v>Gebäude 4</v>
      </c>
      <c r="C25" s="114"/>
      <c r="D25" s="150"/>
      <c r="E25" s="151"/>
      <c r="F25" s="151"/>
      <c r="G25" s="151"/>
      <c r="H25" s="151"/>
      <c r="I25" s="151"/>
      <c r="J25" s="151"/>
      <c r="K25" s="151"/>
      <c r="L25" s="151"/>
      <c r="M25" s="151"/>
      <c r="N25" s="151"/>
      <c r="O25" s="151"/>
      <c r="P25" s="151"/>
      <c r="Q25" s="576"/>
      <c r="R25" s="471">
        <f t="shared" si="0"/>
        <v>0</v>
      </c>
      <c r="S25" s="472">
        <v>52.14</v>
      </c>
      <c r="T25" s="476">
        <f t="shared" si="1"/>
        <v>0</v>
      </c>
      <c r="U25" s="472">
        <v>52.14</v>
      </c>
      <c r="V25" s="477">
        <f t="shared" si="2"/>
        <v>0</v>
      </c>
    </row>
    <row r="26" spans="1:22" ht="11.25" customHeight="1" thickBot="1" x14ac:dyDescent="0.25">
      <c r="A26" s="448"/>
      <c r="B26" s="449"/>
      <c r="C26" s="577"/>
      <c r="D26" s="578"/>
      <c r="E26" s="579"/>
      <c r="F26" s="579"/>
      <c r="G26" s="579"/>
      <c r="H26" s="579"/>
      <c r="I26" s="579"/>
      <c r="J26" s="579"/>
      <c r="K26" s="579"/>
      <c r="L26" s="579"/>
      <c r="M26" s="579"/>
      <c r="N26" s="579"/>
      <c r="O26" s="579"/>
      <c r="P26" s="579"/>
      <c r="Q26" s="580"/>
      <c r="R26" s="567"/>
      <c r="S26" s="568"/>
      <c r="T26" s="567"/>
      <c r="U26" s="568"/>
      <c r="V26" s="569"/>
    </row>
    <row r="27" spans="1:22" ht="11.25" customHeight="1" thickBot="1" x14ac:dyDescent="0.25">
      <c r="A27" s="570"/>
      <c r="B27" s="571"/>
      <c r="C27" s="572"/>
      <c r="D27" s="572"/>
      <c r="E27" s="572"/>
      <c r="F27" s="572"/>
      <c r="G27" s="572"/>
      <c r="H27" s="572"/>
      <c r="I27" s="572"/>
      <c r="J27" s="572"/>
      <c r="K27" s="572"/>
      <c r="L27" s="572"/>
      <c r="M27" s="572"/>
      <c r="N27" s="572"/>
      <c r="O27" s="572"/>
      <c r="P27" s="566"/>
      <c r="Q27" s="566"/>
      <c r="R27" s="566"/>
      <c r="S27" s="566"/>
      <c r="T27" s="1104" t="s">
        <v>225</v>
      </c>
      <c r="U27" s="1105"/>
      <c r="V27" s="550">
        <f>SUM(V19:V25)</f>
        <v>0</v>
      </c>
    </row>
    <row r="28" spans="1:22" ht="15" customHeight="1" thickBot="1" x14ac:dyDescent="0.25">
      <c r="A28" s="15"/>
      <c r="B28" s="19"/>
      <c r="C28" s="19"/>
      <c r="D28" s="140"/>
      <c r="E28" s="140"/>
      <c r="F28" s="140"/>
      <c r="G28" s="140"/>
      <c r="H28" s="140"/>
      <c r="I28" s="140"/>
      <c r="J28" s="140"/>
      <c r="K28" s="140"/>
      <c r="L28" s="140"/>
      <c r="M28" s="140"/>
      <c r="N28" s="140"/>
      <c r="O28" s="141"/>
      <c r="P28" s="15"/>
      <c r="Q28" s="15"/>
      <c r="R28" s="15"/>
      <c r="S28" s="15"/>
      <c r="T28" s="15"/>
      <c r="U28" s="15"/>
      <c r="V28" s="15"/>
    </row>
    <row r="29" spans="1:22" x14ac:dyDescent="0.2">
      <c r="A29" s="15"/>
      <c r="B29" s="79" t="s">
        <v>359</v>
      </c>
      <c r="C29" s="83"/>
      <c r="D29" s="140"/>
      <c r="E29" s="140"/>
      <c r="F29" s="140"/>
      <c r="G29" s="140"/>
      <c r="H29" s="140"/>
      <c r="I29" s="140"/>
      <c r="J29" s="140"/>
      <c r="K29" s="140"/>
      <c r="L29" s="140"/>
      <c r="M29" s="140"/>
      <c r="N29" s="140"/>
      <c r="O29" s="141"/>
      <c r="P29" s="15"/>
      <c r="Q29" s="15"/>
      <c r="R29" s="15"/>
      <c r="S29" s="15"/>
      <c r="T29" s="15"/>
      <c r="U29" s="15"/>
      <c r="V29" s="15"/>
    </row>
    <row r="30" spans="1:22" x14ac:dyDescent="0.2">
      <c r="A30" s="15"/>
      <c r="B30" s="48" t="s">
        <v>360</v>
      </c>
      <c r="C30" s="401"/>
      <c r="D30" s="140"/>
      <c r="E30" s="140"/>
      <c r="F30" s="140"/>
      <c r="G30" s="140"/>
      <c r="H30" s="140"/>
      <c r="I30" s="140"/>
      <c r="J30" s="140"/>
      <c r="K30" s="140"/>
      <c r="L30" s="140"/>
      <c r="M30" s="140"/>
      <c r="N30" s="140"/>
      <c r="O30" s="141"/>
      <c r="P30" s="15"/>
      <c r="Q30" s="15"/>
      <c r="R30" s="15"/>
      <c r="S30" s="15"/>
      <c r="T30" s="15"/>
      <c r="U30" s="15"/>
      <c r="V30" s="15"/>
    </row>
    <row r="31" spans="1:22" x14ac:dyDescent="0.2">
      <c r="A31" s="15"/>
      <c r="B31" s="48" t="s">
        <v>328</v>
      </c>
      <c r="C31" s="86"/>
      <c r="D31" s="140"/>
      <c r="E31" s="140"/>
      <c r="F31" s="140"/>
      <c r="G31" s="140"/>
      <c r="H31" s="140"/>
      <c r="I31" s="140"/>
      <c r="J31" s="140"/>
      <c r="K31" s="140"/>
      <c r="L31" s="140"/>
      <c r="M31" s="140"/>
      <c r="N31" s="140"/>
      <c r="O31" s="141"/>
      <c r="P31" s="15"/>
      <c r="Q31" s="15"/>
      <c r="R31" s="15"/>
      <c r="S31" s="15"/>
      <c r="T31" s="15"/>
      <c r="U31" s="15"/>
      <c r="V31" s="15"/>
    </row>
    <row r="32" spans="1:22" ht="13.5" thickBot="1" x14ac:dyDescent="0.25">
      <c r="A32" s="15"/>
      <c r="B32" s="61" t="s">
        <v>325</v>
      </c>
      <c r="C32" s="88"/>
      <c r="D32" s="140"/>
      <c r="E32" s="140"/>
      <c r="F32" s="140"/>
      <c r="G32" s="140"/>
      <c r="H32" s="140"/>
      <c r="I32" s="140"/>
      <c r="J32" s="140"/>
      <c r="K32" s="140"/>
      <c r="L32" s="140"/>
      <c r="M32" s="140"/>
      <c r="N32" s="140"/>
      <c r="O32" s="141"/>
      <c r="P32" s="15"/>
      <c r="Q32" s="15"/>
      <c r="R32" s="15"/>
      <c r="S32" s="15"/>
      <c r="T32" s="15"/>
      <c r="U32" s="15"/>
      <c r="V32" s="15"/>
    </row>
    <row r="33" spans="1:22" x14ac:dyDescent="0.2">
      <c r="A33" s="15"/>
      <c r="B33" s="15"/>
      <c r="C33" s="15"/>
      <c r="D33" s="140"/>
      <c r="E33" s="140"/>
      <c r="F33" s="140"/>
      <c r="G33" s="140"/>
      <c r="H33" s="140"/>
      <c r="I33" s="140"/>
      <c r="J33" s="140"/>
      <c r="K33" s="140"/>
      <c r="L33" s="140"/>
      <c r="M33" s="140"/>
      <c r="N33" s="140"/>
      <c r="O33" s="141"/>
      <c r="P33" s="15"/>
      <c r="Q33" s="15"/>
      <c r="R33" s="15"/>
      <c r="S33" s="15"/>
      <c r="T33" s="15"/>
      <c r="U33" s="15"/>
      <c r="V33" s="15"/>
    </row>
    <row r="35" spans="1:22" x14ac:dyDescent="0.2">
      <c r="J35" s="392">
        <f>24*(E19-D19)</f>
        <v>0</v>
      </c>
    </row>
  </sheetData>
  <sheetProtection algorithmName="SHA-512" hashValue="10rn5xerejyd/n0QFbBHfcfTqv4K4wCoHvoBwk63IiZIQfxLYs0f250F8E+S+yUA+zDwXEN4klLg8lxD8n8+3g==" saltValue="DicgQdHQxCLWHmXjDzZuRA==" spinCount="100000" sheet="1" formatCells="0" formatColumns="0" formatRows="0" insertRows="0" deleteRows="0"/>
  <mergeCells count="33">
    <mergeCell ref="O12:V12"/>
    <mergeCell ref="T27:U27"/>
    <mergeCell ref="S17:S18"/>
    <mergeCell ref="T17:T18"/>
    <mergeCell ref="U17:U18"/>
    <mergeCell ref="O13:V13"/>
    <mergeCell ref="A17:A18"/>
    <mergeCell ref="B17:B18"/>
    <mergeCell ref="C17:C18"/>
    <mergeCell ref="O14:V14"/>
    <mergeCell ref="R17:R18"/>
    <mergeCell ref="L17:M17"/>
    <mergeCell ref="N17:O17"/>
    <mergeCell ref="P17:Q17"/>
    <mergeCell ref="V17:V18"/>
    <mergeCell ref="D17:E17"/>
    <mergeCell ref="F17:G17"/>
    <mergeCell ref="H17:I17"/>
    <mergeCell ref="J17:K17"/>
    <mergeCell ref="A4:B4"/>
    <mergeCell ref="O10:V10"/>
    <mergeCell ref="O11:V11"/>
    <mergeCell ref="A5:A6"/>
    <mergeCell ref="B5:B6"/>
    <mergeCell ref="D5:E5"/>
    <mergeCell ref="C5:C6"/>
    <mergeCell ref="O7:V7"/>
    <mergeCell ref="O8:V8"/>
    <mergeCell ref="O9:V9"/>
    <mergeCell ref="O5:V6"/>
    <mergeCell ref="F5:G5"/>
    <mergeCell ref="H5:I5"/>
    <mergeCell ref="J5:K5"/>
  </mergeCells>
  <phoneticPr fontId="0" type="noConversion"/>
  <pageMargins left="0.74803149606299213" right="0.47244094488188981" top="0.78740157480314965" bottom="0.59055118110236227" header="0.39370078740157483" footer="0.39370078740157483"/>
  <pageSetup paperSize="8" scale="70" orientation="landscape" r:id="rId1"/>
  <headerFooter>
    <oddFooter>&amp;L&amp;"Arial,Standard"&amp;7Seite &amp;P von &amp;N&amp;R&amp;"Arial,Standard"&amp;7Leitfaden Contracting der Bayerischen Staatlichen Hochbauverwaltung, Stand: Oktober/2025</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0">
    <pageSetUpPr fitToPage="1"/>
  </sheetPr>
  <dimension ref="A1:H15"/>
  <sheetViews>
    <sheetView view="pageBreakPreview" zoomScale="115" zoomScaleNormal="100" zoomScaleSheetLayoutView="115" workbookViewId="0">
      <selection activeCell="A44" sqref="A44"/>
    </sheetView>
  </sheetViews>
  <sheetFormatPr baseColWidth="10" defaultRowHeight="12.75" x14ac:dyDescent="0.2"/>
  <cols>
    <col min="1" max="1" width="6.140625" style="109" customWidth="1"/>
    <col min="2" max="2" width="31.7109375" style="130" customWidth="1"/>
    <col min="3" max="4" width="13.7109375" style="130" customWidth="1"/>
    <col min="5" max="5" width="21.85546875" style="130" customWidth="1"/>
    <col min="6" max="6" width="18.140625" style="130" customWidth="1"/>
    <col min="7" max="7" width="16.42578125" style="130" customWidth="1"/>
    <col min="8" max="8" width="19.42578125" style="96" customWidth="1"/>
    <col min="9" max="16384" width="11.42578125" style="96"/>
  </cols>
  <sheetData>
    <row r="1" spans="1:8" ht="20.100000000000001" customHeight="1" x14ac:dyDescent="0.2">
      <c r="A1" s="9" t="s">
        <v>361</v>
      </c>
      <c r="B1" s="119"/>
      <c r="C1" s="119"/>
      <c r="D1" s="119"/>
      <c r="E1" s="119"/>
      <c r="F1" s="119"/>
      <c r="G1" s="119"/>
      <c r="H1" s="95"/>
    </row>
    <row r="2" spans="1:8" ht="20.100000000000001" customHeight="1" x14ac:dyDescent="0.2">
      <c r="A2" s="96"/>
      <c r="B2" s="119"/>
      <c r="C2" s="119"/>
      <c r="D2" s="119"/>
      <c r="E2" s="119"/>
      <c r="F2" s="119"/>
      <c r="G2" s="119"/>
      <c r="H2" s="95"/>
    </row>
    <row r="3" spans="1:8" ht="20.100000000000001" customHeight="1" x14ac:dyDescent="0.2">
      <c r="A3" s="97" t="s">
        <v>346</v>
      </c>
      <c r="B3" s="119"/>
      <c r="C3" s="119"/>
      <c r="D3" s="119"/>
      <c r="E3" s="119"/>
      <c r="F3" s="119"/>
      <c r="G3" s="119"/>
      <c r="H3" s="95"/>
    </row>
    <row r="4" spans="1:8" ht="15" customHeight="1" thickBot="1" x14ac:dyDescent="0.25">
      <c r="A4" s="1062" t="s">
        <v>375</v>
      </c>
      <c r="B4" s="1062"/>
      <c r="C4" s="119"/>
      <c r="D4" s="119"/>
      <c r="E4" s="119"/>
      <c r="F4" s="119"/>
      <c r="G4" s="119"/>
      <c r="H4" s="95"/>
    </row>
    <row r="5" spans="1:8" ht="66.75" customHeight="1" thickBot="1" x14ac:dyDescent="0.25">
      <c r="A5" s="8" t="s">
        <v>4</v>
      </c>
      <c r="B5" s="98" t="s">
        <v>5</v>
      </c>
      <c r="C5" s="152" t="s">
        <v>193</v>
      </c>
      <c r="D5" s="152" t="s">
        <v>194</v>
      </c>
      <c r="E5" s="152" t="s">
        <v>192</v>
      </c>
      <c r="F5" s="152" t="s">
        <v>352</v>
      </c>
      <c r="G5" s="152" t="s">
        <v>195</v>
      </c>
      <c r="H5" s="101" t="s">
        <v>300</v>
      </c>
    </row>
    <row r="6" spans="1:8" x14ac:dyDescent="0.2">
      <c r="A6" s="451" t="str">
        <f>'Gebäude allgemein'!A6</f>
        <v>1</v>
      </c>
      <c r="B6" s="452" t="str">
        <f>'Gebäude allgemein'!B6</f>
        <v>Gebäude 1</v>
      </c>
      <c r="C6" s="154"/>
      <c r="D6" s="154"/>
      <c r="E6" s="155"/>
      <c r="F6" s="155"/>
      <c r="G6" s="155"/>
      <c r="H6" s="156"/>
    </row>
    <row r="7" spans="1:8" x14ac:dyDescent="0.2">
      <c r="A7" s="446" t="str">
        <f>'Gebäude allgemein'!A7</f>
        <v>2</v>
      </c>
      <c r="B7" s="438" t="str">
        <f>'Gebäude allgemein'!B7</f>
        <v>Gebäude 2</v>
      </c>
      <c r="C7" s="114"/>
      <c r="D7" s="114"/>
      <c r="E7" s="115"/>
      <c r="F7" s="115"/>
      <c r="G7" s="115"/>
      <c r="H7" s="157"/>
    </row>
    <row r="8" spans="1:8" x14ac:dyDescent="0.2">
      <c r="A8" s="446" t="str">
        <f>'Gebäude allgemein'!A8</f>
        <v>3</v>
      </c>
      <c r="B8" s="438" t="str">
        <f>'Gebäude allgemein'!B8</f>
        <v>Gebäude 3</v>
      </c>
      <c r="C8" s="117"/>
      <c r="D8" s="117"/>
      <c r="E8" s="503"/>
      <c r="F8" s="503"/>
      <c r="G8" s="503"/>
      <c r="H8" s="157"/>
    </row>
    <row r="9" spans="1:8" ht="13.5" thickBot="1" x14ac:dyDescent="0.25">
      <c r="A9" s="453" t="str">
        <f>'Gebäude allgemein'!A9</f>
        <v>4</v>
      </c>
      <c r="B9" s="439" t="str">
        <f>'Gebäude allgemein'!B9</f>
        <v>Gebäude 4</v>
      </c>
      <c r="C9" s="158"/>
      <c r="D9" s="158"/>
      <c r="E9" s="159"/>
      <c r="F9" s="159"/>
      <c r="G9" s="159"/>
      <c r="H9" s="160"/>
    </row>
    <row r="10" spans="1:8" ht="13.5" thickBot="1" x14ac:dyDescent="0.25">
      <c r="A10" s="543"/>
      <c r="B10" s="551"/>
      <c r="C10" s="552"/>
      <c r="D10" s="551"/>
      <c r="E10" s="551"/>
      <c r="F10" s="551"/>
      <c r="G10" s="551"/>
      <c r="H10" s="546"/>
    </row>
    <row r="11" spans="1:8" x14ac:dyDescent="0.2">
      <c r="A11" s="103"/>
      <c r="B11" s="79" t="s">
        <v>359</v>
      </c>
      <c r="C11" s="83"/>
      <c r="D11" s="17"/>
      <c r="E11" s="17"/>
      <c r="F11" s="17"/>
      <c r="G11" s="17"/>
      <c r="H11" s="15"/>
    </row>
    <row r="12" spans="1:8" x14ac:dyDescent="0.2">
      <c r="A12" s="103"/>
      <c r="B12" s="48" t="s">
        <v>360</v>
      </c>
      <c r="C12" s="401"/>
      <c r="D12" s="17"/>
      <c r="E12" s="17"/>
      <c r="F12" s="17"/>
      <c r="G12" s="17"/>
      <c r="H12" s="15"/>
    </row>
    <row r="13" spans="1:8" x14ac:dyDescent="0.2">
      <c r="A13" s="103"/>
      <c r="B13" s="48" t="s">
        <v>328</v>
      </c>
      <c r="C13" s="86"/>
      <c r="D13" s="17"/>
      <c r="E13" s="17"/>
      <c r="F13" s="17"/>
      <c r="G13" s="17"/>
      <c r="H13" s="15"/>
    </row>
    <row r="14" spans="1:8" ht="13.5" thickBot="1" x14ac:dyDescent="0.25">
      <c r="A14" s="103"/>
      <c r="B14" s="61" t="s">
        <v>325</v>
      </c>
      <c r="C14" s="88"/>
      <c r="D14" s="17"/>
      <c r="E14" s="17"/>
      <c r="F14" s="17"/>
      <c r="G14" s="17"/>
      <c r="H14" s="15"/>
    </row>
    <row r="15" spans="1:8" x14ac:dyDescent="0.2">
      <c r="A15" s="103"/>
      <c r="B15" s="17"/>
      <c r="C15" s="153"/>
      <c r="D15" s="17"/>
      <c r="E15" s="17"/>
      <c r="F15" s="17"/>
      <c r="G15" s="17"/>
      <c r="H15" s="15"/>
    </row>
  </sheetData>
  <sheetProtection algorithmName="SHA-512" hashValue="tPb4JJ1ArCDykRScwho0CruXz9IF5k0kMo8fZtV7Zo38v7jPEDH43YxQKxxCXt5s1yb0h2U3lPd1Hrm+6QmvIw==" saltValue="kK61ten9RmLqN1uJD5LJVw==" spinCount="100000" sheet="1" formatCells="0" formatColumns="0" formatRows="0" insertRows="0"/>
  <mergeCells count="1">
    <mergeCell ref="A4:B4"/>
  </mergeCells>
  <phoneticPr fontId="0" type="noConversion"/>
  <pageMargins left="0.74803149606299213" right="0.6692913385826772" top="0.78740157480314965" bottom="0.59055118110236227" header="0.39370078740157483" footer="0.39370078740157483"/>
  <pageSetup paperSize="9" scale="94"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2">
    <pageSetUpPr fitToPage="1"/>
  </sheetPr>
  <dimension ref="A1:IS29"/>
  <sheetViews>
    <sheetView view="pageBreakPreview" zoomScale="115" zoomScaleNormal="100" zoomScaleSheetLayoutView="115" workbookViewId="0">
      <selection activeCell="A44" sqref="A44"/>
    </sheetView>
  </sheetViews>
  <sheetFormatPr baseColWidth="10" defaultRowHeight="12.75" x14ac:dyDescent="0.2"/>
  <cols>
    <col min="1" max="1" width="5.28515625" style="186" customWidth="1"/>
    <col min="2" max="2" width="32.28515625" style="112" customWidth="1"/>
    <col min="3" max="3" width="18" style="112" customWidth="1"/>
    <col min="4" max="4" width="27.5703125" style="112" customWidth="1"/>
    <col min="5" max="5" width="13.85546875" style="112" customWidth="1"/>
    <col min="6" max="6" width="12.7109375" style="112" customWidth="1"/>
    <col min="7" max="7" width="12.85546875" style="112" customWidth="1"/>
    <col min="8" max="8" width="13.5703125" style="112" customWidth="1"/>
    <col min="9" max="9" width="18.85546875" style="112" customWidth="1"/>
    <col min="10" max="10" width="23" style="112" customWidth="1"/>
    <col min="11" max="11" width="23.7109375" style="162" customWidth="1"/>
    <col min="12" max="12" width="16.5703125" style="96" customWidth="1"/>
    <col min="13" max="16384" width="11.42578125" style="96"/>
  </cols>
  <sheetData>
    <row r="1" spans="1:253" ht="20.100000000000001" customHeight="1" x14ac:dyDescent="0.2">
      <c r="A1" s="9" t="s">
        <v>361</v>
      </c>
      <c r="B1" s="93"/>
      <c r="C1" s="93"/>
      <c r="D1" s="93"/>
      <c r="E1" s="93"/>
      <c r="F1" s="93"/>
      <c r="G1" s="93"/>
      <c r="H1" s="93"/>
      <c r="I1" s="93"/>
      <c r="J1" s="93"/>
    </row>
    <row r="2" spans="1:253" ht="20.100000000000001" customHeight="1" x14ac:dyDescent="0.2">
      <c r="A2" s="96"/>
      <c r="B2" s="93"/>
      <c r="C2" s="93"/>
      <c r="D2" s="93"/>
      <c r="E2" s="93"/>
      <c r="F2" s="93"/>
      <c r="G2" s="93"/>
      <c r="H2" s="93"/>
      <c r="I2" s="93"/>
      <c r="J2" s="93"/>
    </row>
    <row r="3" spans="1:253" ht="20.100000000000001" customHeight="1" x14ac:dyDescent="0.2">
      <c r="A3" s="97" t="s">
        <v>22</v>
      </c>
      <c r="B3" s="93"/>
      <c r="C3" s="93"/>
      <c r="D3" s="93"/>
      <c r="E3" s="93"/>
      <c r="F3" s="93"/>
      <c r="G3" s="93"/>
      <c r="H3" s="93"/>
      <c r="I3" s="93"/>
      <c r="J3" s="93"/>
    </row>
    <row r="4" spans="1:253" ht="15" customHeight="1" thickBot="1" x14ac:dyDescent="0.25">
      <c r="A4" s="1062" t="s">
        <v>375</v>
      </c>
      <c r="B4" s="1062"/>
      <c r="C4" s="93"/>
      <c r="D4" s="93"/>
      <c r="E4" s="93"/>
      <c r="F4" s="93"/>
      <c r="G4" s="93"/>
      <c r="H4" s="93"/>
      <c r="I4" s="93"/>
      <c r="J4" s="93"/>
    </row>
    <row r="5" spans="1:253" s="170" customFormat="1" ht="117" customHeight="1" thickBot="1" x14ac:dyDescent="0.25">
      <c r="A5" s="163" t="str">
        <f>'Gebäude allgemein'!A5</f>
        <v>Pos.</v>
      </c>
      <c r="B5" s="164" t="s">
        <v>5</v>
      </c>
      <c r="C5" s="164" t="s">
        <v>278</v>
      </c>
      <c r="D5" s="164" t="s">
        <v>277</v>
      </c>
      <c r="E5" s="164" t="s">
        <v>196</v>
      </c>
      <c r="F5" s="164" t="s">
        <v>135</v>
      </c>
      <c r="G5" s="165" t="s">
        <v>275</v>
      </c>
      <c r="H5" s="166" t="s">
        <v>276</v>
      </c>
      <c r="I5" s="167" t="s">
        <v>353</v>
      </c>
      <c r="J5" s="168" t="s">
        <v>280</v>
      </c>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96"/>
      <c r="IS5" s="169"/>
    </row>
    <row r="6" spans="1:253" x14ac:dyDescent="0.2">
      <c r="A6" s="454" t="str">
        <f>'Gebäude allgemein'!A6</f>
        <v>1</v>
      </c>
      <c r="B6" s="455" t="str">
        <f>'Gebäude allgemein'!B6</f>
        <v>Gebäude 1</v>
      </c>
      <c r="C6" s="154"/>
      <c r="D6" s="154"/>
      <c r="E6" s="187"/>
      <c r="F6" s="187"/>
      <c r="G6" s="188"/>
      <c r="H6" s="189"/>
      <c r="I6" s="190"/>
      <c r="J6" s="191"/>
      <c r="K6" s="96"/>
    </row>
    <row r="7" spans="1:253" x14ac:dyDescent="0.2">
      <c r="A7" s="456" t="str">
        <f>'Gebäude allgemein'!A7</f>
        <v>2</v>
      </c>
      <c r="B7" s="457" t="str">
        <f>'Gebäude allgemein'!B7</f>
        <v>Gebäude 2</v>
      </c>
      <c r="C7" s="114"/>
      <c r="D7" s="114"/>
      <c r="E7" s="114"/>
      <c r="F7" s="114"/>
      <c r="G7" s="114"/>
      <c r="H7" s="145"/>
      <c r="I7" s="192"/>
      <c r="J7" s="193"/>
      <c r="K7" s="96"/>
    </row>
    <row r="8" spans="1:253" x14ac:dyDescent="0.2">
      <c r="A8" s="456" t="str">
        <f>'Gebäude allgemein'!A8</f>
        <v>3</v>
      </c>
      <c r="B8" s="457" t="str">
        <f>'Gebäude allgemein'!B8</f>
        <v>Gebäude 3</v>
      </c>
      <c r="C8" s="114"/>
      <c r="D8" s="114"/>
      <c r="E8" s="114"/>
      <c r="F8" s="114"/>
      <c r="G8" s="116"/>
      <c r="H8" s="194"/>
      <c r="I8" s="192"/>
      <c r="J8" s="193"/>
      <c r="K8" s="96"/>
    </row>
    <row r="9" spans="1:253" ht="13.5" thickBot="1" x14ac:dyDescent="0.25">
      <c r="A9" s="458" t="str">
        <f>'Gebäude allgemein'!A9</f>
        <v>4</v>
      </c>
      <c r="B9" s="459" t="str">
        <f>'Gebäude allgemein'!B9</f>
        <v>Gebäude 4</v>
      </c>
      <c r="C9" s="158"/>
      <c r="D9" s="158"/>
      <c r="E9" s="158"/>
      <c r="F9" s="158"/>
      <c r="G9" s="158"/>
      <c r="H9" s="195"/>
      <c r="I9" s="196"/>
      <c r="J9" s="197"/>
      <c r="K9" s="96"/>
    </row>
    <row r="10" spans="1:253" x14ac:dyDescent="0.2">
      <c r="A10" s="553"/>
      <c r="B10" s="544"/>
      <c r="C10" s="544"/>
      <c r="D10" s="544"/>
      <c r="E10" s="544"/>
      <c r="F10" s="544"/>
      <c r="G10" s="544"/>
      <c r="H10" s="544"/>
      <c r="I10" s="544"/>
      <c r="J10" s="554"/>
      <c r="K10" s="95"/>
      <c r="L10" s="95"/>
    </row>
    <row r="11" spans="1:253" x14ac:dyDescent="0.2">
      <c r="A11" s="172"/>
      <c r="B11" s="104"/>
      <c r="C11" s="104"/>
      <c r="D11" s="104"/>
      <c r="E11" s="104"/>
      <c r="F11" s="104"/>
      <c r="G11" s="104"/>
      <c r="H11" s="104"/>
      <c r="I11" s="104"/>
      <c r="J11" s="174"/>
      <c r="K11" s="95"/>
      <c r="L11" s="95"/>
    </row>
    <row r="12" spans="1:253" x14ac:dyDescent="0.2">
      <c r="A12" s="172"/>
      <c r="B12" s="104"/>
      <c r="C12" s="104"/>
      <c r="D12" s="104"/>
      <c r="E12" s="104"/>
      <c r="F12" s="104"/>
      <c r="G12" s="104"/>
      <c r="H12" s="104"/>
      <c r="I12" s="104"/>
      <c r="J12" s="104"/>
      <c r="K12" s="175"/>
      <c r="L12" s="95"/>
    </row>
    <row r="13" spans="1:253" ht="13.5" thickBot="1" x14ac:dyDescent="0.25">
      <c r="A13" s="1120" t="s">
        <v>124</v>
      </c>
      <c r="B13" s="1001"/>
      <c r="C13" s="104"/>
      <c r="D13" s="104"/>
      <c r="E13" s="104"/>
      <c r="F13" s="104"/>
      <c r="G13" s="104"/>
      <c r="H13" s="104"/>
      <c r="I13" s="104"/>
      <c r="J13" s="104"/>
      <c r="K13" s="175"/>
      <c r="L13" s="95"/>
    </row>
    <row r="14" spans="1:253" ht="21.75" customHeight="1" thickBot="1" x14ac:dyDescent="0.25">
      <c r="A14" s="176"/>
      <c r="B14" s="1123" t="s">
        <v>27</v>
      </c>
      <c r="C14" s="1124"/>
      <c r="D14" s="1123" t="s">
        <v>127</v>
      </c>
      <c r="E14" s="1125"/>
      <c r="F14" s="1126"/>
      <c r="G14" s="104"/>
      <c r="H14" s="104"/>
      <c r="I14" s="104"/>
      <c r="J14" s="104"/>
      <c r="K14" s="175"/>
      <c r="L14" s="95"/>
    </row>
    <row r="15" spans="1:253" ht="164.25" customHeight="1" thickBot="1" x14ac:dyDescent="0.25">
      <c r="A15" s="176" t="s">
        <v>125</v>
      </c>
      <c r="B15" s="177" t="s">
        <v>451</v>
      </c>
      <c r="C15" s="178" t="s">
        <v>126</v>
      </c>
      <c r="D15" s="179" t="s">
        <v>128</v>
      </c>
      <c r="E15" s="1121" t="s">
        <v>129</v>
      </c>
      <c r="F15" s="1122"/>
      <c r="G15" s="180"/>
      <c r="H15" s="104"/>
      <c r="I15" s="104"/>
      <c r="J15" s="104"/>
      <c r="K15" s="175"/>
      <c r="L15" s="95"/>
    </row>
    <row r="16" spans="1:253" ht="13.5" x14ac:dyDescent="0.2">
      <c r="A16" s="198" t="s">
        <v>123</v>
      </c>
      <c r="B16" s="199"/>
      <c r="C16" s="200"/>
      <c r="D16" s="199"/>
      <c r="E16" s="1127"/>
      <c r="F16" s="1128"/>
      <c r="G16" s="104"/>
      <c r="H16" s="395" t="s">
        <v>122</v>
      </c>
      <c r="I16" s="396"/>
      <c r="J16" s="397"/>
      <c r="K16" s="95"/>
    </row>
    <row r="17" spans="1:12" ht="13.5" x14ac:dyDescent="0.2">
      <c r="A17" s="201" t="s">
        <v>130</v>
      </c>
      <c r="B17" s="202"/>
      <c r="C17" s="193"/>
      <c r="D17" s="202"/>
      <c r="E17" s="1071"/>
      <c r="F17" s="1129"/>
      <c r="G17" s="104"/>
      <c r="H17" s="224" t="s">
        <v>136</v>
      </c>
      <c r="I17" s="1116" t="s">
        <v>131</v>
      </c>
      <c r="J17" s="1117"/>
      <c r="K17" s="95"/>
    </row>
    <row r="18" spans="1:12" ht="13.5" x14ac:dyDescent="0.2">
      <c r="A18" s="201"/>
      <c r="B18" s="202"/>
      <c r="C18" s="193"/>
      <c r="D18" s="202"/>
      <c r="E18" s="1071"/>
      <c r="F18" s="1129"/>
      <c r="G18" s="104"/>
      <c r="H18" s="224" t="s">
        <v>137</v>
      </c>
      <c r="I18" s="1118" t="s">
        <v>132</v>
      </c>
      <c r="J18" s="1119"/>
      <c r="K18" s="95"/>
    </row>
    <row r="19" spans="1:12" ht="13.5" x14ac:dyDescent="0.2">
      <c r="A19" s="201"/>
      <c r="B19" s="202"/>
      <c r="C19" s="193"/>
      <c r="D19" s="202"/>
      <c r="E19" s="1071"/>
      <c r="F19" s="1129"/>
      <c r="G19" s="104"/>
      <c r="H19" s="224" t="s">
        <v>138</v>
      </c>
      <c r="I19" s="1118" t="s">
        <v>133</v>
      </c>
      <c r="J19" s="1119"/>
      <c r="K19" s="95"/>
    </row>
    <row r="20" spans="1:12" ht="13.5" customHeight="1" thickBot="1" x14ac:dyDescent="0.25">
      <c r="A20" s="203"/>
      <c r="B20" s="204"/>
      <c r="C20" s="197"/>
      <c r="D20" s="204"/>
      <c r="E20" s="1130"/>
      <c r="F20" s="1131"/>
      <c r="G20" s="104"/>
      <c r="H20" s="236" t="s">
        <v>139</v>
      </c>
      <c r="I20" s="1108" t="s">
        <v>134</v>
      </c>
      <c r="J20" s="1109"/>
      <c r="K20" s="95"/>
    </row>
    <row r="21" spans="1:12" ht="14.25" customHeight="1" thickBot="1" x14ac:dyDescent="0.25">
      <c r="A21" s="553"/>
      <c r="B21" s="544"/>
      <c r="C21" s="544"/>
      <c r="D21" s="544"/>
      <c r="E21" s="544"/>
      <c r="F21" s="544"/>
      <c r="G21" s="104"/>
      <c r="H21" s="104"/>
      <c r="I21" s="104"/>
      <c r="J21" s="184"/>
      <c r="K21" s="175"/>
      <c r="L21" s="95"/>
    </row>
    <row r="22" spans="1:12" x14ac:dyDescent="0.2">
      <c r="A22" s="185"/>
      <c r="B22" s="1110" t="s">
        <v>279</v>
      </c>
      <c r="C22" s="1111"/>
      <c r="D22" s="1112"/>
      <c r="E22" s="104"/>
      <c r="F22" s="104"/>
      <c r="G22" s="104"/>
      <c r="H22" s="104"/>
      <c r="I22" s="104"/>
      <c r="J22" s="104"/>
      <c r="K22" s="175"/>
      <c r="L22" s="95"/>
    </row>
    <row r="23" spans="1:12" ht="13.5" thickBot="1" x14ac:dyDescent="0.25">
      <c r="A23" s="172"/>
      <c r="B23" s="1113"/>
      <c r="C23" s="1114"/>
      <c r="D23" s="1115"/>
      <c r="E23" s="104"/>
      <c r="F23" s="104"/>
      <c r="G23" s="104"/>
      <c r="H23" s="104"/>
      <c r="I23" s="104"/>
      <c r="J23" s="104"/>
    </row>
    <row r="24" spans="1:12" ht="13.5" thickBot="1" x14ac:dyDescent="0.25">
      <c r="A24" s="172"/>
      <c r="B24" s="104"/>
      <c r="C24" s="104"/>
      <c r="D24" s="104"/>
      <c r="E24" s="104"/>
      <c r="F24" s="104"/>
      <c r="G24" s="104"/>
      <c r="H24" s="104"/>
      <c r="I24" s="104"/>
      <c r="J24" s="104"/>
    </row>
    <row r="25" spans="1:12" x14ac:dyDescent="0.2">
      <c r="A25" s="172"/>
      <c r="B25" s="79" t="s">
        <v>359</v>
      </c>
      <c r="C25" s="83"/>
      <c r="D25" s="104"/>
      <c r="E25" s="104"/>
      <c r="F25" s="104"/>
      <c r="G25" s="104"/>
      <c r="H25" s="104"/>
      <c r="I25" s="104"/>
      <c r="J25" s="104"/>
    </row>
    <row r="26" spans="1:12" x14ac:dyDescent="0.2">
      <c r="A26" s="172"/>
      <c r="B26" s="48" t="s">
        <v>360</v>
      </c>
      <c r="C26" s="401"/>
      <c r="D26" s="104"/>
      <c r="E26" s="104"/>
      <c r="F26" s="104"/>
      <c r="G26" s="104"/>
      <c r="H26" s="104"/>
      <c r="I26" s="104"/>
      <c r="J26" s="104"/>
    </row>
    <row r="27" spans="1:12" x14ac:dyDescent="0.2">
      <c r="A27" s="172"/>
      <c r="B27" s="48" t="s">
        <v>328</v>
      </c>
      <c r="C27" s="86"/>
      <c r="D27" s="104"/>
      <c r="E27" s="104"/>
      <c r="F27" s="104"/>
      <c r="G27" s="104"/>
      <c r="H27" s="104"/>
      <c r="I27" s="104"/>
      <c r="J27" s="104"/>
    </row>
    <row r="28" spans="1:12" ht="13.5" thickBot="1" x14ac:dyDescent="0.25">
      <c r="A28" s="172"/>
      <c r="B28" s="61" t="s">
        <v>325</v>
      </c>
      <c r="C28" s="88"/>
      <c r="D28" s="104"/>
      <c r="E28" s="104"/>
      <c r="F28" s="104"/>
      <c r="G28" s="104"/>
      <c r="H28" s="104"/>
      <c r="I28" s="104"/>
      <c r="J28" s="104"/>
    </row>
    <row r="29" spans="1:12" x14ac:dyDescent="0.2">
      <c r="A29" s="172"/>
      <c r="B29" s="104"/>
      <c r="C29" s="173"/>
      <c r="D29" s="104"/>
      <c r="E29" s="104"/>
      <c r="F29" s="104"/>
      <c r="G29" s="104"/>
      <c r="H29" s="104"/>
      <c r="I29" s="104"/>
      <c r="J29" s="104"/>
    </row>
  </sheetData>
  <sheetProtection algorithmName="SHA-512" hashValue="CXxZyrCxd0VmyyH4EEZY3e4NTpltTALjjn2kIeFqSfAv3TDBxTKao0Wa4A595paly+NsMHJS6iKeGM+Isx8h0A==" saltValue="0QDUl7Nl+rnFasDAB3WCcg==" spinCount="100000" sheet="1" formatCells="0" formatColumns="0" formatRows="0" insertRows="0"/>
  <mergeCells count="15">
    <mergeCell ref="A4:B4"/>
    <mergeCell ref="I20:J20"/>
    <mergeCell ref="B22:D23"/>
    <mergeCell ref="I17:J17"/>
    <mergeCell ref="I18:J18"/>
    <mergeCell ref="A13:B13"/>
    <mergeCell ref="E15:F15"/>
    <mergeCell ref="B14:C14"/>
    <mergeCell ref="D14:F14"/>
    <mergeCell ref="I19:J19"/>
    <mergeCell ref="E16:F16"/>
    <mergeCell ref="E17:F17"/>
    <mergeCell ref="E18:F18"/>
    <mergeCell ref="E19:F19"/>
    <mergeCell ref="E20:F20"/>
  </mergeCells>
  <phoneticPr fontId="0" type="noConversion"/>
  <pageMargins left="0.74803149606299213" right="0.6692913385826772" top="0.78740157480314965" bottom="0.59055118110236227" header="0.39370078740157483" footer="0.23622047244094491"/>
  <pageSetup paperSize="8"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1">
    <pageSetUpPr fitToPage="1"/>
  </sheetPr>
  <dimension ref="A1:O19"/>
  <sheetViews>
    <sheetView view="pageBreakPreview" zoomScale="75" zoomScaleNormal="100" zoomScaleSheetLayoutView="75" workbookViewId="0">
      <selection activeCell="A44" sqref="A44"/>
    </sheetView>
  </sheetViews>
  <sheetFormatPr baseColWidth="10" defaultRowHeight="13.5" x14ac:dyDescent="0.25"/>
  <cols>
    <col min="1" max="1" width="4.85546875" customWidth="1"/>
    <col min="2" max="2" width="32.42578125" customWidth="1"/>
    <col min="3" max="4" width="20.140625" customWidth="1"/>
    <col min="8" max="8" width="14.28515625" customWidth="1"/>
    <col min="10" max="10" width="15" customWidth="1"/>
    <col min="11" max="11" width="15.85546875" customWidth="1"/>
    <col min="12" max="12" width="14.42578125" customWidth="1"/>
    <col min="14" max="14" width="18.140625" customWidth="1"/>
    <col min="15" max="15" width="20.5703125" customWidth="1"/>
  </cols>
  <sheetData>
    <row r="1" spans="1:15" ht="20.100000000000001" customHeight="1" x14ac:dyDescent="0.25">
      <c r="A1" s="9" t="s">
        <v>361</v>
      </c>
      <c r="B1" s="215"/>
      <c r="C1" s="215"/>
      <c r="D1" s="215"/>
      <c r="E1" s="215"/>
      <c r="F1" s="215"/>
      <c r="G1" s="215"/>
      <c r="H1" s="215"/>
      <c r="I1" s="215"/>
      <c r="J1" s="215"/>
      <c r="K1" s="215"/>
      <c r="L1" s="215"/>
      <c r="M1" s="215"/>
      <c r="N1" s="215"/>
      <c r="O1" s="215"/>
    </row>
    <row r="2" spans="1:15" ht="20.100000000000001" customHeight="1" x14ac:dyDescent="0.25">
      <c r="A2" s="96"/>
      <c r="B2" s="215"/>
      <c r="C2" s="215"/>
      <c r="D2" s="215"/>
      <c r="E2" s="215"/>
      <c r="F2" s="215"/>
      <c r="G2" s="215"/>
      <c r="H2" s="215"/>
      <c r="I2" s="215"/>
      <c r="J2" s="215"/>
      <c r="K2" s="215"/>
      <c r="L2" s="215"/>
      <c r="M2" s="215"/>
      <c r="N2" s="215"/>
      <c r="O2" s="215"/>
    </row>
    <row r="3" spans="1:15" ht="20.100000000000001" customHeight="1" x14ac:dyDescent="0.25">
      <c r="A3" s="97" t="s">
        <v>351</v>
      </c>
      <c r="B3" s="215"/>
      <c r="C3" s="215"/>
      <c r="D3" s="215"/>
      <c r="E3" s="215"/>
      <c r="F3" s="215"/>
      <c r="G3" s="215"/>
      <c r="H3" s="215"/>
      <c r="I3" s="215"/>
      <c r="J3" s="215"/>
      <c r="K3" s="215"/>
      <c r="L3" s="215"/>
      <c r="M3" s="215"/>
      <c r="N3" s="215"/>
      <c r="O3" s="215"/>
    </row>
    <row r="4" spans="1:15" ht="15" customHeight="1" thickBot="1" x14ac:dyDescent="0.3">
      <c r="A4" s="1062" t="s">
        <v>375</v>
      </c>
      <c r="B4" s="1062"/>
      <c r="C4" s="215"/>
      <c r="D4" s="215"/>
      <c r="E4" s="215"/>
      <c r="F4" s="215"/>
      <c r="G4" s="215"/>
      <c r="H4" s="215"/>
      <c r="I4" s="215"/>
      <c r="J4" s="215"/>
      <c r="K4" s="215"/>
      <c r="L4" s="215"/>
      <c r="M4" s="215"/>
      <c r="N4" s="215"/>
      <c r="O4" s="215"/>
    </row>
    <row r="5" spans="1:15" ht="93.75" customHeight="1" thickBot="1" x14ac:dyDescent="0.3">
      <c r="A5" s="163" t="s">
        <v>4</v>
      </c>
      <c r="B5" s="164" t="s">
        <v>5</v>
      </c>
      <c r="C5" s="164" t="s">
        <v>201</v>
      </c>
      <c r="D5" s="164" t="s">
        <v>200</v>
      </c>
      <c r="E5" s="164" t="s">
        <v>147</v>
      </c>
      <c r="F5" s="164" t="s">
        <v>151</v>
      </c>
      <c r="G5" s="164" t="s">
        <v>152</v>
      </c>
      <c r="H5" s="164" t="s">
        <v>153</v>
      </c>
      <c r="I5" s="164" t="s">
        <v>150</v>
      </c>
      <c r="J5" s="164" t="s">
        <v>281</v>
      </c>
      <c r="K5" s="164" t="s">
        <v>154</v>
      </c>
      <c r="L5" s="164" t="s">
        <v>155</v>
      </c>
      <c r="M5" s="164" t="s">
        <v>252</v>
      </c>
      <c r="N5" s="167" t="s">
        <v>301</v>
      </c>
      <c r="O5" s="168" t="s">
        <v>280</v>
      </c>
    </row>
    <row r="6" spans="1:15" x14ac:dyDescent="0.25">
      <c r="A6" s="454" t="str">
        <f>'Gebäude allgemein'!A6</f>
        <v>1</v>
      </c>
      <c r="B6" s="455" t="str">
        <f>'Gebäude allgemein'!B6</f>
        <v>Gebäude 1</v>
      </c>
      <c r="C6" s="154"/>
      <c r="D6" s="154"/>
      <c r="E6" s="154"/>
      <c r="F6" s="154"/>
      <c r="G6" s="154"/>
      <c r="H6" s="154"/>
      <c r="I6" s="154"/>
      <c r="J6" s="211"/>
      <c r="K6" s="211"/>
      <c r="L6" s="211"/>
      <c r="M6" s="154"/>
      <c r="N6" s="212"/>
      <c r="O6" s="191"/>
    </row>
    <row r="7" spans="1:15" x14ac:dyDescent="0.25">
      <c r="A7" s="456" t="str">
        <f>'Gebäude allgemein'!A7</f>
        <v>2</v>
      </c>
      <c r="B7" s="457" t="str">
        <f>'Gebäude allgemein'!B7</f>
        <v>Gebäude 2</v>
      </c>
      <c r="C7" s="114"/>
      <c r="D7" s="114"/>
      <c r="E7" s="114"/>
      <c r="F7" s="114"/>
      <c r="G7" s="114"/>
      <c r="H7" s="114"/>
      <c r="I7" s="114"/>
      <c r="J7" s="213"/>
      <c r="K7" s="213"/>
      <c r="L7" s="213"/>
      <c r="M7" s="114"/>
      <c r="N7" s="145"/>
      <c r="O7" s="193"/>
    </row>
    <row r="8" spans="1:15" x14ac:dyDescent="0.25">
      <c r="A8" s="456" t="str">
        <f>'Gebäude allgemein'!A8</f>
        <v>3</v>
      </c>
      <c r="B8" s="457" t="str">
        <f>'Gebäude allgemein'!B8</f>
        <v>Gebäude 3</v>
      </c>
      <c r="C8" s="114"/>
      <c r="D8" s="114"/>
      <c r="E8" s="114"/>
      <c r="F8" s="114"/>
      <c r="G8" s="114"/>
      <c r="H8" s="114"/>
      <c r="I8" s="114"/>
      <c r="J8" s="213"/>
      <c r="K8" s="213"/>
      <c r="L8" s="213"/>
      <c r="M8" s="114"/>
      <c r="N8" s="145"/>
      <c r="O8" s="193"/>
    </row>
    <row r="9" spans="1:15" ht="14.25" thickBot="1" x14ac:dyDescent="0.3">
      <c r="A9" s="458" t="str">
        <f>'Gebäude allgemein'!A9</f>
        <v>4</v>
      </c>
      <c r="B9" s="459" t="str">
        <f>'Gebäude allgemein'!B9</f>
        <v>Gebäude 4</v>
      </c>
      <c r="C9" s="158"/>
      <c r="D9" s="158"/>
      <c r="E9" s="158"/>
      <c r="F9" s="158"/>
      <c r="G9" s="158"/>
      <c r="H9" s="158"/>
      <c r="I9" s="158"/>
      <c r="J9" s="214"/>
      <c r="K9" s="214"/>
      <c r="L9" s="214"/>
      <c r="M9" s="158"/>
      <c r="N9" s="195"/>
      <c r="O9" s="197"/>
    </row>
    <row r="10" spans="1:15" ht="14.25" thickBot="1" x14ac:dyDescent="0.3">
      <c r="A10" s="553"/>
      <c r="B10" s="544"/>
      <c r="C10" s="544"/>
      <c r="D10" s="544"/>
      <c r="E10" s="544"/>
      <c r="F10" s="544"/>
      <c r="G10" s="544"/>
      <c r="H10" s="544"/>
      <c r="I10" s="544"/>
      <c r="J10" s="555"/>
      <c r="K10" s="555"/>
      <c r="L10" s="544"/>
      <c r="M10" s="544"/>
      <c r="N10" s="544"/>
      <c r="O10" s="546"/>
    </row>
    <row r="11" spans="1:15" x14ac:dyDescent="0.25">
      <c r="A11" s="172"/>
      <c r="B11" s="181" t="s">
        <v>122</v>
      </c>
      <c r="C11" s="216"/>
      <c r="D11" s="184"/>
      <c r="E11" s="104"/>
      <c r="F11" s="104"/>
      <c r="G11" s="104"/>
      <c r="H11" s="104"/>
      <c r="I11" s="104"/>
      <c r="J11" s="184"/>
      <c r="K11" s="184"/>
      <c r="L11" s="104"/>
      <c r="M11" s="104"/>
      <c r="N11" s="104"/>
      <c r="O11" s="15"/>
    </row>
    <row r="12" spans="1:15" x14ac:dyDescent="0.25">
      <c r="A12" s="172"/>
      <c r="B12" s="182" t="s">
        <v>156</v>
      </c>
      <c r="C12" s="171" t="s">
        <v>157</v>
      </c>
      <c r="D12" s="184"/>
      <c r="E12" s="104"/>
      <c r="F12" s="104"/>
      <c r="G12" s="104"/>
      <c r="H12" s="104"/>
      <c r="I12" s="104"/>
      <c r="J12" s="184"/>
      <c r="K12" s="184"/>
      <c r="L12" s="104"/>
      <c r="M12" s="104"/>
      <c r="N12" s="104"/>
      <c r="O12" s="15"/>
    </row>
    <row r="13" spans="1:15" ht="14.25" thickBot="1" x14ac:dyDescent="0.3">
      <c r="A13" s="172"/>
      <c r="B13" s="183" t="s">
        <v>158</v>
      </c>
      <c r="C13" s="217" t="s">
        <v>159</v>
      </c>
      <c r="D13" s="184"/>
      <c r="E13" s="104"/>
      <c r="F13" s="104"/>
      <c r="G13" s="104"/>
      <c r="H13" s="104"/>
      <c r="I13" s="104"/>
      <c r="J13" s="184"/>
      <c r="K13" s="184"/>
      <c r="L13" s="104"/>
      <c r="M13" s="104"/>
      <c r="N13" s="173"/>
      <c r="O13" s="15"/>
    </row>
    <row r="14" spans="1:15" ht="14.25" thickBot="1" x14ac:dyDescent="0.3">
      <c r="A14" s="15"/>
      <c r="B14" s="15"/>
      <c r="C14" s="15"/>
      <c r="D14" s="15"/>
      <c r="E14" s="15"/>
      <c r="F14" s="15"/>
      <c r="G14" s="15"/>
      <c r="H14" s="15"/>
      <c r="I14" s="15"/>
      <c r="J14" s="15"/>
      <c r="K14" s="15"/>
      <c r="L14" s="15"/>
      <c r="M14" s="15"/>
      <c r="N14" s="15"/>
      <c r="O14" s="15"/>
    </row>
    <row r="15" spans="1:15" x14ac:dyDescent="0.25">
      <c r="A15" s="15"/>
      <c r="B15" s="79" t="s">
        <v>359</v>
      </c>
      <c r="C15" s="83"/>
      <c r="D15" s="15"/>
      <c r="E15" s="15"/>
      <c r="F15" s="15"/>
      <c r="G15" s="15"/>
      <c r="H15" s="15"/>
      <c r="I15" s="15"/>
      <c r="J15" s="15"/>
      <c r="K15" s="15"/>
      <c r="L15" s="15"/>
      <c r="M15" s="15"/>
      <c r="N15" s="15"/>
      <c r="O15" s="15"/>
    </row>
    <row r="16" spans="1:15" x14ac:dyDescent="0.25">
      <c r="A16" s="15"/>
      <c r="B16" s="48" t="s">
        <v>360</v>
      </c>
      <c r="C16" s="401"/>
      <c r="D16" s="15"/>
      <c r="E16" s="15"/>
      <c r="F16" s="15"/>
      <c r="G16" s="15"/>
      <c r="H16" s="15"/>
      <c r="I16" s="15"/>
      <c r="J16" s="15"/>
      <c r="K16" s="15"/>
      <c r="L16" s="15"/>
      <c r="M16" s="15"/>
      <c r="N16" s="15"/>
      <c r="O16" s="15"/>
    </row>
    <row r="17" spans="1:15" x14ac:dyDescent="0.25">
      <c r="A17" s="15"/>
      <c r="B17" s="48" t="s">
        <v>328</v>
      </c>
      <c r="C17" s="86"/>
      <c r="D17" s="15"/>
      <c r="E17" s="15"/>
      <c r="F17" s="15"/>
      <c r="G17" s="15"/>
      <c r="H17" s="15"/>
      <c r="I17" s="15"/>
      <c r="J17" s="15"/>
      <c r="K17" s="15"/>
      <c r="L17" s="15"/>
      <c r="M17" s="15"/>
      <c r="N17" s="15"/>
      <c r="O17" s="15"/>
    </row>
    <row r="18" spans="1:15" ht="14.25" thickBot="1" x14ac:dyDescent="0.3">
      <c r="A18" s="15"/>
      <c r="B18" s="61" t="s">
        <v>325</v>
      </c>
      <c r="C18" s="88"/>
      <c r="D18" s="15"/>
      <c r="E18" s="15"/>
      <c r="F18" s="15"/>
      <c r="G18" s="15"/>
      <c r="H18" s="15"/>
      <c r="I18" s="15"/>
      <c r="J18" s="15"/>
      <c r="K18" s="15"/>
      <c r="L18" s="15"/>
      <c r="M18" s="15"/>
      <c r="N18" s="15"/>
      <c r="O18" s="15"/>
    </row>
    <row r="19" spans="1:15" x14ac:dyDescent="0.25">
      <c r="A19" s="15"/>
      <c r="B19" s="15"/>
      <c r="C19" s="15"/>
      <c r="D19" s="15"/>
      <c r="E19" s="15"/>
      <c r="F19" s="15"/>
      <c r="G19" s="15"/>
      <c r="H19" s="15"/>
      <c r="I19" s="15"/>
      <c r="J19" s="15"/>
      <c r="K19" s="15"/>
      <c r="L19" s="15"/>
      <c r="M19" s="15"/>
      <c r="N19" s="15"/>
      <c r="O19" s="15"/>
    </row>
  </sheetData>
  <sheetProtection algorithmName="SHA-512" hashValue="CSYqr5O+Ifn/PHVoAOKd8kGbyERpVxbZXEgGu5R61EzuAi2vJAKq9AJ5Mw941rW3nPasduBwd7J5HiMrl9MlOw==" saltValue="68yk1NFFD0/OUGfnmxXmfw==" spinCount="100000" sheet="1" formatCells="0" formatColumns="0" formatRows="0" insertRows="0"/>
  <mergeCells count="1">
    <mergeCell ref="A4:B4"/>
  </mergeCells>
  <phoneticPr fontId="9" type="noConversion"/>
  <pageMargins left="0.74803149606299213" right="0.6692913385826772" top="0.78740157480314965" bottom="0.59055118110236227" header="0.39370078740157483" footer="0.39370078740157483"/>
  <pageSetup paperSize="8" scale="84"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3">
    <pageSetUpPr fitToPage="1"/>
  </sheetPr>
  <dimension ref="A1:IV20"/>
  <sheetViews>
    <sheetView view="pageBreakPreview" zoomScale="115" zoomScaleNormal="100" zoomScaleSheetLayoutView="115" workbookViewId="0">
      <selection activeCell="A44" sqref="A44"/>
    </sheetView>
  </sheetViews>
  <sheetFormatPr baseColWidth="10" defaultColWidth="19.42578125" defaultRowHeight="12.75" x14ac:dyDescent="0.2"/>
  <cols>
    <col min="1" max="1" width="4.5703125" style="186" bestFit="1" customWidth="1"/>
    <col min="2" max="2" width="32.85546875" style="112" customWidth="1"/>
    <col min="3" max="3" width="9.85546875" style="112" customWidth="1"/>
    <col min="4" max="4" width="26.5703125" style="112" customWidth="1"/>
    <col min="5" max="5" width="17.85546875" style="112" customWidth="1"/>
    <col min="6" max="6" width="15" style="112" customWidth="1"/>
    <col min="7" max="7" width="20.5703125" style="112" customWidth="1"/>
    <col min="8" max="8" width="14" style="112" customWidth="1"/>
    <col min="9" max="9" width="13.7109375" style="210" customWidth="1"/>
    <col min="10" max="10" width="13.28515625" style="210" customWidth="1"/>
    <col min="11" max="11" width="16.28515625" style="112" customWidth="1"/>
    <col min="12" max="12" width="19" style="112" customWidth="1"/>
    <col min="13" max="13" width="19.42578125" style="113" customWidth="1"/>
    <col min="14" max="16384" width="19.42578125" style="96"/>
  </cols>
  <sheetData>
    <row r="1" spans="1:256" ht="20.100000000000001" customHeight="1" x14ac:dyDescent="0.2">
      <c r="A1" s="9" t="s">
        <v>361</v>
      </c>
      <c r="B1" s="93"/>
      <c r="C1" s="93"/>
      <c r="D1" s="93"/>
      <c r="E1" s="93"/>
      <c r="F1" s="93"/>
      <c r="G1" s="93"/>
      <c r="H1" s="93"/>
      <c r="I1" s="205"/>
      <c r="J1" s="205"/>
      <c r="K1" s="93"/>
      <c r="L1" s="93"/>
      <c r="M1" s="94"/>
    </row>
    <row r="2" spans="1:256" ht="20.100000000000001" customHeight="1" x14ac:dyDescent="0.2">
      <c r="A2" s="96"/>
      <c r="B2" s="93"/>
      <c r="C2" s="93"/>
      <c r="D2" s="93"/>
      <c r="E2" s="93"/>
      <c r="F2" s="93"/>
      <c r="G2" s="93"/>
      <c r="H2" s="93"/>
      <c r="I2" s="205"/>
      <c r="J2" s="205"/>
      <c r="K2" s="93"/>
      <c r="L2" s="93"/>
      <c r="M2" s="94"/>
    </row>
    <row r="3" spans="1:256" ht="20.100000000000001" customHeight="1" x14ac:dyDescent="0.2">
      <c r="A3" s="97" t="s">
        <v>347</v>
      </c>
      <c r="B3" s="93"/>
      <c r="C3" s="93"/>
      <c r="D3" s="93"/>
      <c r="E3" s="93"/>
      <c r="F3" s="93"/>
      <c r="G3" s="93"/>
      <c r="H3" s="93"/>
      <c r="I3" s="205"/>
      <c r="J3" s="205"/>
      <c r="K3" s="93"/>
      <c r="L3" s="93"/>
      <c r="M3" s="94"/>
    </row>
    <row r="4" spans="1:256" ht="15" customHeight="1" thickBot="1" x14ac:dyDescent="0.25">
      <c r="A4" s="1062" t="s">
        <v>375</v>
      </c>
      <c r="B4" s="1062"/>
      <c r="C4" s="93"/>
      <c r="D4" s="93"/>
      <c r="E4" s="93"/>
      <c r="F4" s="93"/>
      <c r="G4" s="93"/>
      <c r="H4" s="93"/>
      <c r="I4" s="205"/>
      <c r="J4" s="205"/>
      <c r="K4" s="93"/>
      <c r="L4" s="93"/>
      <c r="M4" s="94"/>
    </row>
    <row r="5" spans="1:256" s="102" customFormat="1" ht="84.75" thickBot="1" x14ac:dyDescent="0.25">
      <c r="A5" s="163" t="s">
        <v>4</v>
      </c>
      <c r="B5" s="164" t="s">
        <v>5</v>
      </c>
      <c r="C5" s="164" t="s">
        <v>197</v>
      </c>
      <c r="D5" s="164" t="s">
        <v>146</v>
      </c>
      <c r="E5" s="164" t="s">
        <v>147</v>
      </c>
      <c r="F5" s="164" t="s">
        <v>253</v>
      </c>
      <c r="G5" s="164" t="s">
        <v>254</v>
      </c>
      <c r="H5" s="164" t="s">
        <v>148</v>
      </c>
      <c r="I5" s="206" t="s">
        <v>198</v>
      </c>
      <c r="J5" s="164" t="s">
        <v>149</v>
      </c>
      <c r="K5" s="164" t="s">
        <v>255</v>
      </c>
      <c r="L5" s="167" t="s">
        <v>301</v>
      </c>
      <c r="M5" s="168" t="s">
        <v>280</v>
      </c>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96"/>
      <c r="CL5" s="96"/>
      <c r="CM5" s="96"/>
      <c r="CN5" s="96"/>
      <c r="CO5" s="96"/>
      <c r="CP5" s="96"/>
      <c r="CQ5" s="96"/>
      <c r="CR5" s="96"/>
      <c r="CS5" s="96"/>
      <c r="CT5" s="96"/>
      <c r="CU5" s="96"/>
      <c r="CV5" s="96"/>
      <c r="CW5" s="96"/>
      <c r="CX5" s="96"/>
      <c r="CY5" s="96"/>
      <c r="CZ5" s="96"/>
      <c r="DA5" s="96"/>
      <c r="DB5" s="96"/>
      <c r="DC5" s="96"/>
      <c r="DD5" s="96"/>
      <c r="DE5" s="96"/>
      <c r="DF5" s="96"/>
      <c r="DG5" s="96"/>
      <c r="DH5" s="96"/>
      <c r="DI5" s="96"/>
      <c r="DJ5" s="96"/>
      <c r="DK5" s="96"/>
      <c r="DL5" s="96"/>
      <c r="DM5" s="96"/>
      <c r="DN5" s="96"/>
      <c r="DO5" s="96"/>
      <c r="DP5" s="96"/>
      <c r="DQ5" s="96"/>
      <c r="DR5" s="96"/>
      <c r="DS5" s="96"/>
      <c r="DT5" s="96"/>
      <c r="DU5" s="96"/>
      <c r="DV5" s="96"/>
      <c r="DW5" s="96"/>
      <c r="DX5" s="96"/>
      <c r="DY5" s="96"/>
      <c r="DZ5" s="96"/>
      <c r="EA5" s="96"/>
      <c r="EB5" s="96"/>
      <c r="EC5" s="96"/>
      <c r="ED5" s="96"/>
      <c r="EE5" s="96"/>
      <c r="EF5" s="96"/>
      <c r="EG5" s="96"/>
      <c r="EH5" s="96"/>
      <c r="EI5" s="96"/>
      <c r="EJ5" s="96"/>
      <c r="EK5" s="96"/>
      <c r="EL5" s="96"/>
      <c r="EM5" s="96"/>
      <c r="EN5" s="96"/>
      <c r="EO5" s="96"/>
      <c r="EP5" s="96"/>
      <c r="EQ5" s="96"/>
      <c r="ER5" s="96"/>
      <c r="ES5" s="96"/>
      <c r="ET5" s="96"/>
      <c r="EU5" s="96"/>
      <c r="EV5" s="96"/>
      <c r="EW5" s="96"/>
      <c r="EX5" s="96"/>
      <c r="EY5" s="96"/>
      <c r="EZ5" s="96"/>
      <c r="FA5" s="96"/>
      <c r="FB5" s="96"/>
      <c r="FC5" s="96"/>
      <c r="FD5" s="96"/>
      <c r="FE5" s="96"/>
      <c r="FF5" s="96"/>
      <c r="FG5" s="96"/>
      <c r="FH5" s="96"/>
      <c r="FI5" s="96"/>
      <c r="FJ5" s="96"/>
      <c r="FK5" s="96"/>
      <c r="FL5" s="96"/>
      <c r="FM5" s="96"/>
      <c r="FN5" s="96"/>
      <c r="FO5" s="96"/>
      <c r="FP5" s="96"/>
      <c r="FQ5" s="96"/>
      <c r="FR5" s="96"/>
      <c r="FS5" s="96"/>
      <c r="FT5" s="96"/>
      <c r="FU5" s="96"/>
      <c r="FV5" s="96"/>
      <c r="FW5" s="96"/>
      <c r="FX5" s="96"/>
      <c r="FY5" s="96"/>
      <c r="FZ5" s="96"/>
      <c r="GA5" s="96"/>
      <c r="GB5" s="96"/>
      <c r="GC5" s="96"/>
      <c r="GD5" s="96"/>
      <c r="GE5" s="96"/>
      <c r="GF5" s="96"/>
      <c r="GG5" s="96"/>
      <c r="GH5" s="96"/>
      <c r="GI5" s="96"/>
      <c r="GJ5" s="96"/>
      <c r="GK5" s="96"/>
      <c r="GL5" s="96"/>
      <c r="GM5" s="96"/>
      <c r="GN5" s="96"/>
      <c r="GO5" s="96"/>
      <c r="GP5" s="96"/>
      <c r="GQ5" s="96"/>
      <c r="GR5" s="96"/>
      <c r="GS5" s="96"/>
      <c r="GT5" s="96"/>
      <c r="GU5" s="96"/>
      <c r="GV5" s="96"/>
      <c r="GW5" s="96"/>
      <c r="GX5" s="96"/>
      <c r="GY5" s="96"/>
      <c r="GZ5" s="96"/>
      <c r="HA5" s="96"/>
      <c r="HB5" s="96"/>
      <c r="HC5" s="96"/>
      <c r="HD5" s="96"/>
      <c r="HE5" s="96"/>
      <c r="HF5" s="96"/>
      <c r="HG5" s="96"/>
      <c r="HH5" s="96"/>
      <c r="HI5" s="96"/>
      <c r="HJ5" s="96"/>
      <c r="HK5" s="96"/>
      <c r="HL5" s="96"/>
      <c r="HM5" s="96"/>
      <c r="HN5" s="96"/>
      <c r="HO5" s="96"/>
      <c r="HP5" s="96"/>
      <c r="HQ5" s="96"/>
      <c r="HR5" s="96"/>
      <c r="HS5" s="96"/>
      <c r="HT5" s="96"/>
      <c r="HU5" s="96"/>
      <c r="HV5" s="96"/>
      <c r="HW5" s="96"/>
      <c r="HX5" s="96"/>
      <c r="HY5" s="96"/>
      <c r="HZ5" s="96"/>
      <c r="IA5" s="96"/>
      <c r="IB5" s="96"/>
      <c r="IC5" s="96"/>
      <c r="ID5" s="96"/>
      <c r="IE5" s="96"/>
      <c r="IF5" s="96"/>
      <c r="IG5" s="96"/>
      <c r="IH5" s="96"/>
      <c r="II5" s="96"/>
      <c r="IJ5" s="96"/>
      <c r="IK5" s="96"/>
      <c r="IL5" s="96"/>
      <c r="IM5" s="96"/>
      <c r="IN5" s="96"/>
      <c r="IO5" s="96"/>
      <c r="IP5" s="96"/>
      <c r="IQ5" s="96"/>
      <c r="IR5" s="96"/>
      <c r="IS5" s="96"/>
      <c r="IT5" s="170"/>
      <c r="IU5" s="170"/>
      <c r="IV5" s="170"/>
    </row>
    <row r="6" spans="1:256" x14ac:dyDescent="0.2">
      <c r="A6" s="454" t="str">
        <f>'Gebäude allgemein'!A6</f>
        <v>1</v>
      </c>
      <c r="B6" s="455" t="str">
        <f>'Gebäude allgemein'!B6</f>
        <v>Gebäude 1</v>
      </c>
      <c r="C6" s="154"/>
      <c r="D6" s="154" t="s">
        <v>199</v>
      </c>
      <c r="E6" s="154"/>
      <c r="F6" s="154"/>
      <c r="G6" s="154"/>
      <c r="H6" s="154"/>
      <c r="I6" s="211"/>
      <c r="J6" s="211"/>
      <c r="K6" s="154"/>
      <c r="L6" s="212"/>
      <c r="M6" s="191"/>
    </row>
    <row r="7" spans="1:256" x14ac:dyDescent="0.2">
      <c r="A7" s="456" t="str">
        <f>'Gebäude allgemein'!A7</f>
        <v>2</v>
      </c>
      <c r="B7" s="457" t="str">
        <f>'Gebäude allgemein'!B7</f>
        <v>Gebäude 2</v>
      </c>
      <c r="C7" s="114"/>
      <c r="D7" s="114"/>
      <c r="E7" s="114"/>
      <c r="F7" s="114"/>
      <c r="G7" s="114"/>
      <c r="H7" s="114"/>
      <c r="I7" s="213"/>
      <c r="J7" s="213"/>
      <c r="K7" s="114"/>
      <c r="L7" s="145"/>
      <c r="M7" s="193"/>
    </row>
    <row r="8" spans="1:256" x14ac:dyDescent="0.2">
      <c r="A8" s="456" t="str">
        <f>'Gebäude allgemein'!A8</f>
        <v>3</v>
      </c>
      <c r="B8" s="457" t="str">
        <f>'Gebäude allgemein'!B8</f>
        <v>Gebäude 3</v>
      </c>
      <c r="C8" s="114"/>
      <c r="D8" s="114"/>
      <c r="E8" s="114"/>
      <c r="F8" s="114"/>
      <c r="G8" s="114"/>
      <c r="H8" s="114"/>
      <c r="I8" s="213"/>
      <c r="J8" s="213"/>
      <c r="K8" s="114"/>
      <c r="L8" s="145"/>
      <c r="M8" s="193"/>
    </row>
    <row r="9" spans="1:256" ht="13.5" thickBot="1" x14ac:dyDescent="0.25">
      <c r="A9" s="458" t="str">
        <f>'Gebäude allgemein'!A9</f>
        <v>4</v>
      </c>
      <c r="B9" s="459" t="str">
        <f>'Gebäude allgemein'!B9</f>
        <v>Gebäude 4</v>
      </c>
      <c r="C9" s="158"/>
      <c r="D9" s="158"/>
      <c r="E9" s="158"/>
      <c r="F9" s="158"/>
      <c r="G9" s="158"/>
      <c r="H9" s="158"/>
      <c r="I9" s="214"/>
      <c r="J9" s="214"/>
      <c r="K9" s="158"/>
      <c r="L9" s="195"/>
      <c r="M9" s="197"/>
    </row>
    <row r="10" spans="1:256" ht="13.5" thickBot="1" x14ac:dyDescent="0.25">
      <c r="A10" s="553"/>
      <c r="B10" s="544"/>
      <c r="C10" s="544"/>
      <c r="D10" s="544"/>
      <c r="E10" s="544"/>
      <c r="F10" s="544"/>
      <c r="G10" s="544"/>
      <c r="H10" s="544"/>
      <c r="I10" s="555"/>
      <c r="J10" s="555"/>
      <c r="K10" s="544"/>
      <c r="L10" s="544"/>
      <c r="M10" s="545"/>
    </row>
    <row r="11" spans="1:256" ht="54" customHeight="1" thickBot="1" x14ac:dyDescent="0.25">
      <c r="A11" s="172"/>
      <c r="B11" s="207" t="s">
        <v>279</v>
      </c>
      <c r="C11" s="208"/>
      <c r="D11" s="104"/>
      <c r="E11" s="104"/>
      <c r="F11" s="104"/>
      <c r="G11" s="104"/>
      <c r="H11" s="104"/>
      <c r="I11" s="184"/>
      <c r="J11" s="184"/>
      <c r="K11" s="104"/>
      <c r="L11" s="104"/>
      <c r="M11" s="105"/>
    </row>
    <row r="12" spans="1:256" ht="13.5" thickBot="1" x14ac:dyDescent="0.25">
      <c r="A12" s="172"/>
      <c r="B12" s="104"/>
      <c r="C12" s="104"/>
      <c r="D12" s="104"/>
      <c r="E12" s="104"/>
      <c r="F12" s="104"/>
      <c r="G12" s="104"/>
      <c r="H12" s="104"/>
      <c r="I12" s="184"/>
      <c r="J12" s="184"/>
      <c r="K12" s="104"/>
      <c r="L12" s="104"/>
      <c r="M12" s="105"/>
    </row>
    <row r="13" spans="1:256" x14ac:dyDescent="0.2">
      <c r="A13" s="172"/>
      <c r="B13" s="79" t="s">
        <v>359</v>
      </c>
      <c r="C13" s="83"/>
      <c r="D13" s="104"/>
      <c r="E13" s="104"/>
      <c r="F13" s="104"/>
      <c r="G13" s="104"/>
      <c r="H13" s="104"/>
      <c r="I13" s="184"/>
      <c r="J13" s="184"/>
      <c r="K13" s="104"/>
      <c r="L13" s="104"/>
      <c r="M13" s="105"/>
    </row>
    <row r="14" spans="1:256" x14ac:dyDescent="0.2">
      <c r="A14" s="172"/>
      <c r="B14" s="48" t="s">
        <v>360</v>
      </c>
      <c r="C14" s="401"/>
      <c r="D14" s="104"/>
      <c r="E14" s="104"/>
      <c r="F14" s="104"/>
      <c r="G14" s="104"/>
      <c r="H14" s="104"/>
      <c r="I14" s="184"/>
      <c r="J14" s="184"/>
      <c r="K14" s="104"/>
      <c r="L14" s="104"/>
      <c r="M14" s="105"/>
    </row>
    <row r="15" spans="1:256" x14ac:dyDescent="0.2">
      <c r="A15" s="172"/>
      <c r="B15" s="48" t="s">
        <v>328</v>
      </c>
      <c r="C15" s="86"/>
      <c r="D15" s="104"/>
      <c r="E15" s="104"/>
      <c r="F15" s="104"/>
      <c r="G15" s="104"/>
      <c r="H15" s="104"/>
      <c r="I15" s="184"/>
      <c r="J15" s="184"/>
      <c r="K15" s="104"/>
      <c r="L15" s="104"/>
      <c r="M15" s="105"/>
    </row>
    <row r="16" spans="1:256" ht="13.5" thickBot="1" x14ac:dyDescent="0.25">
      <c r="A16" s="172"/>
      <c r="B16" s="61" t="s">
        <v>325</v>
      </c>
      <c r="C16" s="88"/>
      <c r="D16" s="104"/>
      <c r="E16" s="104"/>
      <c r="F16" s="104"/>
      <c r="G16" s="104"/>
      <c r="H16" s="104"/>
      <c r="I16" s="184"/>
      <c r="J16" s="184"/>
      <c r="K16" s="104"/>
      <c r="L16" s="104"/>
      <c r="M16" s="105"/>
    </row>
    <row r="17" spans="1:13" x14ac:dyDescent="0.2">
      <c r="A17" s="172"/>
      <c r="B17" s="104"/>
      <c r="C17" s="104"/>
      <c r="D17" s="104"/>
      <c r="E17" s="104"/>
      <c r="F17" s="104"/>
      <c r="G17" s="104"/>
      <c r="H17" s="104"/>
      <c r="I17" s="184"/>
      <c r="J17" s="184"/>
      <c r="K17" s="104"/>
      <c r="L17" s="104"/>
      <c r="M17" s="105"/>
    </row>
    <row r="18" spans="1:13" x14ac:dyDescent="0.2">
      <c r="A18" s="209"/>
      <c r="B18" s="93"/>
      <c r="C18" s="93"/>
      <c r="D18" s="93"/>
      <c r="E18" s="93"/>
      <c r="F18" s="93"/>
      <c r="G18" s="93"/>
      <c r="H18" s="93"/>
      <c r="I18" s="205"/>
      <c r="J18" s="205"/>
      <c r="K18" s="93"/>
      <c r="L18" s="93"/>
      <c r="M18" s="94"/>
    </row>
    <row r="19" spans="1:13" x14ac:dyDescent="0.2">
      <c r="A19" s="209"/>
      <c r="B19" s="93"/>
      <c r="C19" s="93"/>
      <c r="D19" s="93"/>
      <c r="E19" s="93"/>
      <c r="F19" s="93"/>
      <c r="G19" s="93"/>
      <c r="H19" s="93"/>
      <c r="I19" s="205"/>
      <c r="J19" s="205"/>
      <c r="K19" s="93"/>
      <c r="L19" s="93"/>
      <c r="M19" s="94"/>
    </row>
    <row r="20" spans="1:13" x14ac:dyDescent="0.2">
      <c r="A20" s="209"/>
      <c r="B20" s="93"/>
      <c r="C20" s="93"/>
      <c r="D20" s="93"/>
      <c r="E20" s="93"/>
      <c r="F20" s="93"/>
      <c r="G20" s="93"/>
      <c r="H20" s="93"/>
      <c r="I20" s="205"/>
      <c r="J20" s="205"/>
      <c r="K20" s="93"/>
      <c r="L20" s="93"/>
      <c r="M20" s="94"/>
    </row>
  </sheetData>
  <sheetProtection algorithmName="SHA-512" hashValue="J/3J5d9314BJU9CWR0jBgwGRG9IWquz0o5MFfH1pK+XndKC4314uRqYY4rr68AxNeES4ZyFiVDZYPIr9NJxukQ==" saltValue="YdyqP8zTrcUUm+aQMiebDQ==" spinCount="100000" sheet="1" formatCells="0" formatColumns="0" formatRows="0" insertRows="0" deleteRows="0"/>
  <mergeCells count="1">
    <mergeCell ref="A4:B4"/>
  </mergeCells>
  <phoneticPr fontId="0" type="noConversion"/>
  <pageMargins left="0.74803149606299213" right="0.6692913385826772" top="0.78740157480314965" bottom="0.59055118110236227" header="0.39370078740157483" footer="0.39370078740157483"/>
  <pageSetup paperSize="8" scale="88"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17</vt:i4>
      </vt:variant>
    </vt:vector>
  </HeadingPairs>
  <TitlesOfParts>
    <vt:vector size="32" baseType="lpstr">
      <vt:lpstr>Vertragsdaten</vt:lpstr>
      <vt:lpstr>Gebäude allgemein</vt:lpstr>
      <vt:lpstr>Gebäude sonstiges</vt:lpstr>
      <vt:lpstr>Bauphysik</vt:lpstr>
      <vt:lpstr>Nutzung</vt:lpstr>
      <vt:lpstr>MSR GLT</vt:lpstr>
      <vt:lpstr>Wärme</vt:lpstr>
      <vt:lpstr>Kälte</vt:lpstr>
      <vt:lpstr>Lüftung</vt:lpstr>
      <vt:lpstr>Elektro</vt:lpstr>
      <vt:lpstr>Wasser|Abwasser</vt:lpstr>
      <vt:lpstr>Baseline</vt:lpstr>
      <vt:lpstr>Einsparung</vt:lpstr>
      <vt:lpstr>Einspar-Entwickl</vt:lpstr>
      <vt:lpstr>Investition</vt:lpstr>
      <vt:lpstr>Baseline!Druckbereich</vt:lpstr>
      <vt:lpstr>Bauphysik!Druckbereich</vt:lpstr>
      <vt:lpstr>'Einspar-Entwickl'!Druckbereich</vt:lpstr>
      <vt:lpstr>Einsparung!Druckbereich</vt:lpstr>
      <vt:lpstr>Elektro!Druckbereich</vt:lpstr>
      <vt:lpstr>'Gebäude allgemein'!Druckbereich</vt:lpstr>
      <vt:lpstr>Investition!Druckbereich</vt:lpstr>
      <vt:lpstr>Kälte!Druckbereich</vt:lpstr>
      <vt:lpstr>Lüftung!Druckbereich</vt:lpstr>
      <vt:lpstr>'MSR GLT'!Druckbereich</vt:lpstr>
      <vt:lpstr>Nutzung!Druckbereich</vt:lpstr>
      <vt:lpstr>Vertragsdaten!Druckbereich</vt:lpstr>
      <vt:lpstr>Wärme!Druckbereich</vt:lpstr>
      <vt:lpstr>'Wasser|Abwasser'!Druckbereich</vt:lpstr>
      <vt:lpstr>Baseline!Drucktitel</vt:lpstr>
      <vt:lpstr>Elektro!Drucktitel</vt:lpstr>
      <vt:lpstr>Nutzung!Drucktitel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2017-11-23T10:31:58Z</dcterms:created>
  <dcterms:modified xsi:type="dcterms:W3CDTF">2025-09-03T06:25:31Z</dcterms:modified>
</cp:coreProperties>
</file>